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bol\Desktop\tilrettet tibudfase\"/>
    </mc:Choice>
  </mc:AlternateContent>
  <bookViews>
    <workbookView xWindow="0" yWindow="0" windowWidth="16815" windowHeight="7755" firstSheet="1" activeTab="1"/>
  </bookViews>
  <sheets>
    <sheet name="Betonarbejdet" sheetId="2" r:id="rId1"/>
    <sheet name="omkostninger" sheetId="8" r:id="rId2"/>
    <sheet name="Forside" sheetId="7" r:id="rId3"/>
    <sheet name="Byggeplads drift" sheetId="9" r:id="rId4"/>
    <sheet name="Byggeplads til og afrigning" sheetId="3" r:id="rId5"/>
    <sheet name="Vinterliste" sheetId="12" r:id="rId6"/>
  </sheets>
  <definedNames>
    <definedName name="_xlnm.Print_Area" localSheetId="2">Forside!$A:$T</definedName>
  </definedNames>
  <calcPr calcId="152511"/>
</workbook>
</file>

<file path=xl/calcChain.xml><?xml version="1.0" encoding="utf-8"?>
<calcChain xmlns="http://schemas.openxmlformats.org/spreadsheetml/2006/main">
  <c r="G38" i="9" l="1"/>
  <c r="G3" i="12"/>
  <c r="O2" i="12"/>
  <c r="O3" i="12"/>
  <c r="O3" i="3"/>
  <c r="O2" i="3"/>
  <c r="F3" i="3"/>
  <c r="F3" i="9"/>
  <c r="M3" i="9"/>
  <c r="M2" i="9"/>
  <c r="L3" i="8"/>
  <c r="L2" i="8"/>
  <c r="H1" i="8"/>
  <c r="O3" i="2"/>
  <c r="O2" i="2"/>
  <c r="I1" i="2"/>
  <c r="M24" i="7"/>
  <c r="M23" i="7"/>
  <c r="N10" i="7"/>
  <c r="N12" i="7"/>
  <c r="I14" i="7"/>
  <c r="K14" i="7"/>
  <c r="O27" i="7"/>
  <c r="O24" i="7"/>
  <c r="O23" i="7"/>
  <c r="I8" i="2"/>
  <c r="I8" i="3"/>
  <c r="I8" i="12"/>
  <c r="I8" i="9"/>
  <c r="F9" i="12"/>
  <c r="K9" i="12"/>
  <c r="M9" i="12"/>
  <c r="B4" i="2"/>
  <c r="G180" i="2"/>
  <c r="H180" i="2" s="1"/>
  <c r="F9" i="2"/>
  <c r="K9" i="2"/>
  <c r="M9" i="2"/>
  <c r="F9" i="3"/>
  <c r="B4" i="3"/>
  <c r="K9" i="3"/>
  <c r="F9" i="9"/>
  <c r="B4" i="9"/>
  <c r="K9" i="9"/>
  <c r="F12" i="9"/>
  <c r="G12" i="9" s="1"/>
  <c r="B4" i="12"/>
  <c r="G13" i="12"/>
  <c r="H13" i="12" s="1"/>
  <c r="F35" i="9"/>
  <c r="K35" i="9"/>
  <c r="K10" i="9"/>
  <c r="K11" i="9"/>
  <c r="K12" i="9"/>
  <c r="K13" i="9"/>
  <c r="K14" i="9"/>
  <c r="K15" i="9"/>
  <c r="K16" i="9"/>
  <c r="K17" i="9"/>
  <c r="K18" i="9"/>
  <c r="K19" i="9"/>
  <c r="K20" i="9"/>
  <c r="K21" i="9"/>
  <c r="K22" i="9"/>
  <c r="K23" i="9"/>
  <c r="K24" i="9"/>
  <c r="K25" i="9"/>
  <c r="K26" i="9"/>
  <c r="K27" i="9"/>
  <c r="K28" i="9"/>
  <c r="K29" i="9"/>
  <c r="K30" i="9"/>
  <c r="K31" i="9"/>
  <c r="K32" i="9"/>
  <c r="K34" i="9"/>
  <c r="K36" i="9"/>
  <c r="F10" i="9"/>
  <c r="F11" i="9"/>
  <c r="G11" i="9" s="1"/>
  <c r="F13" i="9"/>
  <c r="G13" i="9"/>
  <c r="F14" i="9"/>
  <c r="G14" i="9"/>
  <c r="F15" i="9"/>
  <c r="F16" i="9"/>
  <c r="G16" i="9"/>
  <c r="F17" i="9"/>
  <c r="G17" i="9" s="1"/>
  <c r="F18" i="9"/>
  <c r="G18" i="9" s="1"/>
  <c r="F19" i="9"/>
  <c r="G19" i="9" s="1"/>
  <c r="F20" i="9"/>
  <c r="G20" i="9"/>
  <c r="F21" i="9"/>
  <c r="G21" i="9" s="1"/>
  <c r="F22" i="9"/>
  <c r="G22" i="9" s="1"/>
  <c r="F23" i="9"/>
  <c r="G23" i="9" s="1"/>
  <c r="F24" i="9"/>
  <c r="G24" i="9" s="1"/>
  <c r="F25" i="9"/>
  <c r="G25" i="9" s="1"/>
  <c r="F26" i="9"/>
  <c r="G26" i="9" s="1"/>
  <c r="F27" i="9"/>
  <c r="G27" i="9"/>
  <c r="F28" i="9"/>
  <c r="G28" i="9" s="1"/>
  <c r="F29" i="9"/>
  <c r="G29" i="9" s="1"/>
  <c r="F30" i="9"/>
  <c r="G30" i="9" s="1"/>
  <c r="F31" i="9"/>
  <c r="F32" i="9"/>
  <c r="G32" i="9" s="1"/>
  <c r="F34" i="9"/>
  <c r="G34" i="9"/>
  <c r="F36" i="9"/>
  <c r="G36" i="9"/>
  <c r="F37" i="9"/>
  <c r="G37" i="9"/>
  <c r="H8" i="7"/>
  <c r="F10" i="12"/>
  <c r="F11" i="12"/>
  <c r="G11" i="12"/>
  <c r="F12" i="12"/>
  <c r="F13" i="12"/>
  <c r="F14" i="12"/>
  <c r="F15" i="12"/>
  <c r="G15" i="12"/>
  <c r="F16" i="12"/>
  <c r="G16" i="12" s="1"/>
  <c r="H16" i="12" s="1"/>
  <c r="F17" i="12"/>
  <c r="F18" i="12"/>
  <c r="G18" i="12" s="1"/>
  <c r="H18" i="12" s="1"/>
  <c r="F19" i="12"/>
  <c r="F20" i="12"/>
  <c r="F21" i="12"/>
  <c r="G21" i="12"/>
  <c r="F22" i="12"/>
  <c r="G22" i="12"/>
  <c r="F23" i="12"/>
  <c r="F24" i="12"/>
  <c r="G24" i="12"/>
  <c r="H24" i="12" s="1"/>
  <c r="F25" i="12"/>
  <c r="F26" i="12"/>
  <c r="F27" i="12"/>
  <c r="F28" i="12"/>
  <c r="G28" i="12" s="1"/>
  <c r="H28" i="12" s="1"/>
  <c r="F29" i="12"/>
  <c r="F30" i="12"/>
  <c r="F31" i="12"/>
  <c r="F32" i="12"/>
  <c r="G32" i="12" s="1"/>
  <c r="F33" i="12"/>
  <c r="F10" i="2"/>
  <c r="K10" i="2"/>
  <c r="M10" i="2"/>
  <c r="F11" i="2"/>
  <c r="G11" i="2" s="1"/>
  <c r="K11" i="2"/>
  <c r="M11" i="2"/>
  <c r="F12" i="2"/>
  <c r="K12" i="2"/>
  <c r="M12" i="2"/>
  <c r="F13" i="2"/>
  <c r="K13" i="2"/>
  <c r="M13" i="2"/>
  <c r="F14" i="2"/>
  <c r="K14" i="2"/>
  <c r="M14" i="2"/>
  <c r="F15" i="2"/>
  <c r="K15" i="2"/>
  <c r="M15" i="2"/>
  <c r="F16" i="2"/>
  <c r="K16" i="2"/>
  <c r="M16" i="2"/>
  <c r="F17" i="2"/>
  <c r="K17" i="2"/>
  <c r="M17" i="2"/>
  <c r="F18" i="2"/>
  <c r="K18" i="2"/>
  <c r="M18" i="2"/>
  <c r="F19" i="2"/>
  <c r="G19" i="2"/>
  <c r="K19" i="2"/>
  <c r="M19" i="2"/>
  <c r="F20" i="2"/>
  <c r="K20" i="2"/>
  <c r="M20" i="2"/>
  <c r="F21" i="2"/>
  <c r="K21" i="2"/>
  <c r="M21" i="2"/>
  <c r="F22" i="2"/>
  <c r="K22" i="2"/>
  <c r="M22" i="2"/>
  <c r="F23" i="2"/>
  <c r="K23" i="2"/>
  <c r="M23" i="2"/>
  <c r="F24" i="2"/>
  <c r="K24" i="2"/>
  <c r="M24" i="2"/>
  <c r="F25" i="2"/>
  <c r="K25" i="2"/>
  <c r="M25" i="2"/>
  <c r="F26" i="2"/>
  <c r="K26" i="2"/>
  <c r="M26" i="2"/>
  <c r="F27" i="2"/>
  <c r="G27" i="2" s="1"/>
  <c r="K27" i="2"/>
  <c r="M27" i="2"/>
  <c r="F28" i="2"/>
  <c r="K28" i="2"/>
  <c r="M28" i="2"/>
  <c r="F29" i="2"/>
  <c r="K29" i="2"/>
  <c r="M29" i="2"/>
  <c r="F30" i="2"/>
  <c r="K30" i="2"/>
  <c r="M30" i="2"/>
  <c r="F31" i="2"/>
  <c r="K31" i="2"/>
  <c r="M31" i="2"/>
  <c r="F32" i="2"/>
  <c r="K32" i="2"/>
  <c r="M32" i="2"/>
  <c r="F33" i="2"/>
  <c r="K33" i="2"/>
  <c r="M33" i="2"/>
  <c r="F48" i="2"/>
  <c r="K48" i="2"/>
  <c r="M48" i="2"/>
  <c r="F49" i="2"/>
  <c r="G49" i="2"/>
  <c r="K49" i="2"/>
  <c r="M49" i="2"/>
  <c r="F50" i="2"/>
  <c r="K50" i="2"/>
  <c r="M50" i="2"/>
  <c r="F51" i="2"/>
  <c r="K51" i="2"/>
  <c r="M51" i="2"/>
  <c r="F52" i="2"/>
  <c r="K52" i="2"/>
  <c r="M52" i="2"/>
  <c r="F53" i="2"/>
  <c r="K53" i="2"/>
  <c r="M53" i="2"/>
  <c r="F54" i="2"/>
  <c r="K54" i="2"/>
  <c r="M54" i="2"/>
  <c r="F55" i="2"/>
  <c r="K55" i="2"/>
  <c r="M55" i="2"/>
  <c r="F56" i="2"/>
  <c r="K56" i="2"/>
  <c r="M56" i="2"/>
  <c r="F57" i="2"/>
  <c r="G57" i="2" s="1"/>
  <c r="K57" i="2"/>
  <c r="M57" i="2"/>
  <c r="F58" i="2"/>
  <c r="K58" i="2"/>
  <c r="M58" i="2"/>
  <c r="F59" i="2"/>
  <c r="K59" i="2"/>
  <c r="M59" i="2"/>
  <c r="F60" i="2"/>
  <c r="K60" i="2"/>
  <c r="M60" i="2"/>
  <c r="F61" i="2"/>
  <c r="K61" i="2"/>
  <c r="M61" i="2"/>
  <c r="F62" i="2"/>
  <c r="K62" i="2"/>
  <c r="M62" i="2"/>
  <c r="F63" i="2"/>
  <c r="K63" i="2"/>
  <c r="M63" i="2"/>
  <c r="F64" i="2"/>
  <c r="K64" i="2"/>
  <c r="M64" i="2"/>
  <c r="F65" i="2"/>
  <c r="G65" i="2"/>
  <c r="K65" i="2"/>
  <c r="M65" i="2"/>
  <c r="F66" i="2"/>
  <c r="K66" i="2"/>
  <c r="M66" i="2"/>
  <c r="F67" i="2"/>
  <c r="K67" i="2"/>
  <c r="M67" i="2"/>
  <c r="F68" i="2"/>
  <c r="K68" i="2"/>
  <c r="M68" i="2"/>
  <c r="F69" i="2"/>
  <c r="K69" i="2"/>
  <c r="M69" i="2"/>
  <c r="F70" i="2"/>
  <c r="K70" i="2"/>
  <c r="M70" i="2"/>
  <c r="F71" i="2"/>
  <c r="K71" i="2"/>
  <c r="M71" i="2"/>
  <c r="F72" i="2"/>
  <c r="K72" i="2"/>
  <c r="M72" i="2"/>
  <c r="F85" i="2"/>
  <c r="K85" i="2"/>
  <c r="M85" i="2"/>
  <c r="F86" i="2"/>
  <c r="G86" i="2"/>
  <c r="K86" i="2"/>
  <c r="M86" i="2"/>
  <c r="F87" i="2"/>
  <c r="K87" i="2"/>
  <c r="M87" i="2"/>
  <c r="F88" i="2"/>
  <c r="G88" i="2" s="1"/>
  <c r="K88" i="2"/>
  <c r="M88" i="2"/>
  <c r="F89" i="2"/>
  <c r="K89" i="2"/>
  <c r="M89" i="2"/>
  <c r="F90" i="2"/>
  <c r="K90" i="2"/>
  <c r="M90" i="2"/>
  <c r="F91" i="2"/>
  <c r="G91" i="2" s="1"/>
  <c r="K91" i="2"/>
  <c r="M91" i="2"/>
  <c r="F92" i="2"/>
  <c r="K92" i="2"/>
  <c r="M92" i="2"/>
  <c r="F93" i="2"/>
  <c r="G93" i="2" s="1"/>
  <c r="K93" i="2"/>
  <c r="M93" i="2"/>
  <c r="F94" i="2"/>
  <c r="K94" i="2"/>
  <c r="M94" i="2"/>
  <c r="F95" i="2"/>
  <c r="G95" i="2"/>
  <c r="K95" i="2"/>
  <c r="M95" i="2"/>
  <c r="F96" i="2"/>
  <c r="G96" i="2" s="1"/>
  <c r="K96" i="2"/>
  <c r="M96" i="2"/>
  <c r="F97" i="2"/>
  <c r="K97" i="2"/>
  <c r="M97" i="2"/>
  <c r="F98" i="2"/>
  <c r="K98" i="2"/>
  <c r="M98" i="2"/>
  <c r="F99" i="2"/>
  <c r="K99" i="2"/>
  <c r="M99" i="2"/>
  <c r="F100" i="2"/>
  <c r="G100" i="2" s="1"/>
  <c r="K100" i="2"/>
  <c r="M100" i="2"/>
  <c r="F101" i="2"/>
  <c r="K101" i="2"/>
  <c r="M101" i="2"/>
  <c r="F102" i="2"/>
  <c r="K102" i="2"/>
  <c r="M102" i="2"/>
  <c r="F103" i="2"/>
  <c r="K103" i="2"/>
  <c r="M103" i="2"/>
  <c r="F104" i="2"/>
  <c r="K104" i="2"/>
  <c r="M104" i="2"/>
  <c r="F105" i="2"/>
  <c r="K105" i="2"/>
  <c r="M105" i="2"/>
  <c r="F106" i="2"/>
  <c r="K106" i="2"/>
  <c r="M106" i="2"/>
  <c r="F107" i="2"/>
  <c r="K107" i="2"/>
  <c r="M107" i="2"/>
  <c r="F108" i="2"/>
  <c r="G108" i="2" s="1"/>
  <c r="K108" i="2"/>
  <c r="M108" i="2"/>
  <c r="F109" i="2"/>
  <c r="K109" i="2"/>
  <c r="M109" i="2"/>
  <c r="F122" i="2"/>
  <c r="K122" i="2"/>
  <c r="K147" i="2" s="1"/>
  <c r="K917" i="2" s="1"/>
  <c r="M122" i="2"/>
  <c r="F123" i="2"/>
  <c r="G123" i="2"/>
  <c r="K123" i="2"/>
  <c r="M123" i="2"/>
  <c r="F124" i="2"/>
  <c r="K124" i="2"/>
  <c r="M124" i="2"/>
  <c r="M147" i="2" s="1"/>
  <c r="M917" i="2" s="1"/>
  <c r="F125" i="2"/>
  <c r="G125" i="2"/>
  <c r="K125" i="2"/>
  <c r="M125" i="2"/>
  <c r="F126" i="2"/>
  <c r="K126" i="2"/>
  <c r="M126" i="2"/>
  <c r="F127" i="2"/>
  <c r="K127" i="2"/>
  <c r="M127" i="2"/>
  <c r="F128" i="2"/>
  <c r="G128" i="2" s="1"/>
  <c r="K128" i="2"/>
  <c r="M128" i="2"/>
  <c r="F129" i="2"/>
  <c r="K129" i="2"/>
  <c r="M129" i="2"/>
  <c r="F130" i="2"/>
  <c r="K130" i="2"/>
  <c r="M130" i="2"/>
  <c r="F131" i="2"/>
  <c r="G131" i="2"/>
  <c r="K131" i="2"/>
  <c r="M131" i="2"/>
  <c r="F132" i="2"/>
  <c r="K132" i="2"/>
  <c r="M132" i="2"/>
  <c r="F133" i="2"/>
  <c r="G133" i="2" s="1"/>
  <c r="K133" i="2"/>
  <c r="M133" i="2"/>
  <c r="F134" i="2"/>
  <c r="K134" i="2"/>
  <c r="M134" i="2"/>
  <c r="F135" i="2"/>
  <c r="K135" i="2"/>
  <c r="M135" i="2"/>
  <c r="F136" i="2"/>
  <c r="K136" i="2"/>
  <c r="M136" i="2"/>
  <c r="F137" i="2"/>
  <c r="K137" i="2"/>
  <c r="M137" i="2"/>
  <c r="F138" i="2"/>
  <c r="G138" i="2" s="1"/>
  <c r="K138" i="2"/>
  <c r="M138" i="2"/>
  <c r="F139" i="2"/>
  <c r="K139" i="2"/>
  <c r="M139" i="2"/>
  <c r="F140" i="2"/>
  <c r="K140" i="2"/>
  <c r="M140" i="2"/>
  <c r="F141" i="2"/>
  <c r="K141" i="2"/>
  <c r="M141" i="2"/>
  <c r="F142" i="2"/>
  <c r="K142" i="2"/>
  <c r="M142" i="2"/>
  <c r="F143" i="2"/>
  <c r="G143" i="2" s="1"/>
  <c r="K143" i="2"/>
  <c r="M143" i="2"/>
  <c r="F144" i="2"/>
  <c r="K144" i="2"/>
  <c r="M144" i="2"/>
  <c r="F145" i="2"/>
  <c r="G145" i="2" s="1"/>
  <c r="K145" i="2"/>
  <c r="M145" i="2"/>
  <c r="F146" i="2"/>
  <c r="K146" i="2"/>
  <c r="M146" i="2"/>
  <c r="F161" i="2"/>
  <c r="K161" i="2"/>
  <c r="M161" i="2"/>
  <c r="F162" i="2"/>
  <c r="G162" i="2"/>
  <c r="K162" i="2"/>
  <c r="M162" i="2"/>
  <c r="F163" i="2"/>
  <c r="K163" i="2"/>
  <c r="M163" i="2"/>
  <c r="F164" i="2"/>
  <c r="G164" i="2" s="1"/>
  <c r="H164" i="2"/>
  <c r="K164" i="2"/>
  <c r="M164" i="2"/>
  <c r="F165" i="2"/>
  <c r="K165" i="2"/>
  <c r="M165" i="2"/>
  <c r="F166" i="2"/>
  <c r="K166" i="2"/>
  <c r="M166" i="2"/>
  <c r="F167" i="2"/>
  <c r="G167" i="2"/>
  <c r="H167" i="2" s="1"/>
  <c r="K167" i="2"/>
  <c r="M167" i="2"/>
  <c r="F168" i="2"/>
  <c r="K168" i="2"/>
  <c r="M168" i="2"/>
  <c r="F169" i="2"/>
  <c r="K169" i="2"/>
  <c r="M169" i="2"/>
  <c r="F170" i="2"/>
  <c r="K170" i="2"/>
  <c r="M170" i="2"/>
  <c r="F171" i="2"/>
  <c r="K171" i="2"/>
  <c r="M171" i="2"/>
  <c r="F172" i="2"/>
  <c r="K172" i="2"/>
  <c r="M172" i="2"/>
  <c r="F173" i="2"/>
  <c r="K173" i="2"/>
  <c r="M173" i="2"/>
  <c r="F174" i="2"/>
  <c r="K174" i="2"/>
  <c r="M174" i="2"/>
  <c r="F175" i="2"/>
  <c r="G175" i="2"/>
  <c r="K175" i="2"/>
  <c r="M175" i="2"/>
  <c r="F176" i="2"/>
  <c r="G176" i="2"/>
  <c r="H176" i="2" s="1"/>
  <c r="K176" i="2"/>
  <c r="M176" i="2"/>
  <c r="F177" i="2"/>
  <c r="G177" i="2" s="1"/>
  <c r="K177" i="2"/>
  <c r="M177" i="2"/>
  <c r="F178" i="2"/>
  <c r="G178" i="2" s="1"/>
  <c r="K178" i="2"/>
  <c r="M178" i="2"/>
  <c r="F179" i="2"/>
  <c r="K179" i="2"/>
  <c r="M179" i="2"/>
  <c r="F180" i="2"/>
  <c r="K180" i="2"/>
  <c r="M180" i="2"/>
  <c r="F181" i="2"/>
  <c r="K181" i="2"/>
  <c r="M181" i="2"/>
  <c r="F182" i="2"/>
  <c r="K182" i="2"/>
  <c r="M182" i="2"/>
  <c r="F183" i="2"/>
  <c r="K183" i="2"/>
  <c r="M183" i="2"/>
  <c r="F184" i="2"/>
  <c r="K184" i="2"/>
  <c r="M184" i="2"/>
  <c r="F185" i="2"/>
  <c r="K185" i="2"/>
  <c r="M185" i="2"/>
  <c r="F198" i="2"/>
  <c r="K198" i="2"/>
  <c r="K223" i="2" s="1"/>
  <c r="K921" i="2" s="1"/>
  <c r="M198" i="2"/>
  <c r="F199" i="2"/>
  <c r="K199" i="2"/>
  <c r="M199" i="2"/>
  <c r="M223" i="2" s="1"/>
  <c r="M921" i="2" s="1"/>
  <c r="F200" i="2"/>
  <c r="K200" i="2"/>
  <c r="M200" i="2"/>
  <c r="F201" i="2"/>
  <c r="K201" i="2"/>
  <c r="M201" i="2"/>
  <c r="F202" i="2"/>
  <c r="G202" i="2"/>
  <c r="H202" i="2" s="1"/>
  <c r="K202" i="2"/>
  <c r="M202" i="2"/>
  <c r="F203" i="2"/>
  <c r="K203" i="2"/>
  <c r="M203" i="2"/>
  <c r="F204" i="2"/>
  <c r="G204" i="2"/>
  <c r="K204" i="2"/>
  <c r="M204" i="2"/>
  <c r="F205" i="2"/>
  <c r="K205" i="2"/>
  <c r="M205" i="2"/>
  <c r="F206" i="2"/>
  <c r="K206" i="2"/>
  <c r="M206" i="2"/>
  <c r="F207" i="2"/>
  <c r="K207" i="2"/>
  <c r="M207" i="2"/>
  <c r="F208" i="2"/>
  <c r="K208" i="2"/>
  <c r="M208" i="2"/>
  <c r="F209" i="2"/>
  <c r="G209" i="2"/>
  <c r="K209" i="2"/>
  <c r="M209" i="2"/>
  <c r="F210" i="2"/>
  <c r="K210" i="2"/>
  <c r="M210" i="2"/>
  <c r="F211" i="2"/>
  <c r="G211" i="2" s="1"/>
  <c r="H211" i="2"/>
  <c r="K211" i="2"/>
  <c r="M211" i="2"/>
  <c r="F212" i="2"/>
  <c r="K212" i="2"/>
  <c r="M212" i="2"/>
  <c r="F213" i="2"/>
  <c r="G213" i="2" s="1"/>
  <c r="K213" i="2"/>
  <c r="M213" i="2"/>
  <c r="F214" i="2"/>
  <c r="G214" i="2" s="1"/>
  <c r="H214" i="2" s="1"/>
  <c r="K214" i="2"/>
  <c r="M214" i="2"/>
  <c r="F215" i="2"/>
  <c r="K215" i="2"/>
  <c r="M215" i="2"/>
  <c r="F216" i="2"/>
  <c r="G216" i="2" s="1"/>
  <c r="K216" i="2"/>
  <c r="M216" i="2"/>
  <c r="F217" i="2"/>
  <c r="K217" i="2"/>
  <c r="M217" i="2"/>
  <c r="F218" i="2"/>
  <c r="K218" i="2"/>
  <c r="M218" i="2"/>
  <c r="F219" i="2"/>
  <c r="G219" i="2" s="1"/>
  <c r="K219" i="2"/>
  <c r="M219" i="2"/>
  <c r="F220" i="2"/>
  <c r="K220" i="2"/>
  <c r="M220" i="2"/>
  <c r="F221" i="2"/>
  <c r="K221" i="2"/>
  <c r="M221" i="2"/>
  <c r="F222" i="2"/>
  <c r="K222" i="2"/>
  <c r="M222" i="2"/>
  <c r="F235" i="2"/>
  <c r="G235" i="2"/>
  <c r="K235" i="2"/>
  <c r="M235" i="2"/>
  <c r="F236" i="2"/>
  <c r="K236" i="2"/>
  <c r="M236" i="2"/>
  <c r="F237" i="2"/>
  <c r="K237" i="2"/>
  <c r="M237" i="2"/>
  <c r="F238" i="2"/>
  <c r="K238" i="2"/>
  <c r="M238" i="2"/>
  <c r="F239" i="2"/>
  <c r="K239" i="2"/>
  <c r="M239" i="2"/>
  <c r="F240" i="2"/>
  <c r="G240" i="2"/>
  <c r="K240" i="2"/>
  <c r="M240" i="2"/>
  <c r="F241" i="2"/>
  <c r="K241" i="2"/>
  <c r="M241" i="2"/>
  <c r="F242" i="2"/>
  <c r="K242" i="2"/>
  <c r="M242" i="2"/>
  <c r="F243" i="2"/>
  <c r="K243" i="2"/>
  <c r="M243" i="2"/>
  <c r="F244" i="2"/>
  <c r="K244" i="2"/>
  <c r="M244" i="2"/>
  <c r="F245" i="2"/>
  <c r="K245" i="2"/>
  <c r="M245" i="2"/>
  <c r="F246" i="2"/>
  <c r="G246" i="2" s="1"/>
  <c r="K246" i="2"/>
  <c r="M246" i="2"/>
  <c r="F247" i="2"/>
  <c r="K247" i="2"/>
  <c r="M247" i="2"/>
  <c r="F248" i="2"/>
  <c r="K248" i="2"/>
  <c r="M248" i="2"/>
  <c r="F249" i="2"/>
  <c r="K249" i="2"/>
  <c r="M249" i="2"/>
  <c r="F250" i="2"/>
  <c r="K250" i="2"/>
  <c r="M250" i="2"/>
  <c r="F251" i="2"/>
  <c r="G251" i="2" s="1"/>
  <c r="H251" i="2" s="1"/>
  <c r="K251" i="2"/>
  <c r="M251" i="2"/>
  <c r="F252" i="2"/>
  <c r="K252" i="2"/>
  <c r="M252" i="2"/>
  <c r="F253" i="2"/>
  <c r="K253" i="2"/>
  <c r="M253" i="2"/>
  <c r="F254" i="2"/>
  <c r="K254" i="2"/>
  <c r="M254" i="2"/>
  <c r="F255" i="2"/>
  <c r="G255" i="2" s="1"/>
  <c r="K255" i="2"/>
  <c r="K260" i="2" s="1"/>
  <c r="K923" i="2" s="1"/>
  <c r="M255" i="2"/>
  <c r="F256" i="2"/>
  <c r="K256" i="2"/>
  <c r="M256" i="2"/>
  <c r="F257" i="2"/>
  <c r="G257" i="2"/>
  <c r="K257" i="2"/>
  <c r="M257" i="2"/>
  <c r="F258" i="2"/>
  <c r="G258" i="2"/>
  <c r="K258" i="2"/>
  <c r="M258" i="2"/>
  <c r="F259" i="2"/>
  <c r="K259" i="2"/>
  <c r="M259" i="2"/>
  <c r="F274" i="2"/>
  <c r="K274" i="2"/>
  <c r="M274" i="2"/>
  <c r="F275" i="2"/>
  <c r="K275" i="2"/>
  <c r="M275" i="2"/>
  <c r="F276" i="2"/>
  <c r="K276" i="2"/>
  <c r="M276" i="2"/>
  <c r="F277" i="2"/>
  <c r="K277" i="2"/>
  <c r="M277" i="2"/>
  <c r="F278" i="2"/>
  <c r="K278" i="2"/>
  <c r="M278" i="2"/>
  <c r="F279" i="2"/>
  <c r="K279" i="2"/>
  <c r="K299" i="2" s="1"/>
  <c r="K925" i="2" s="1"/>
  <c r="M279" i="2"/>
  <c r="F280" i="2"/>
  <c r="G280" i="2" s="1"/>
  <c r="H280" i="2" s="1"/>
  <c r="K280" i="2"/>
  <c r="M280" i="2"/>
  <c r="F281" i="2"/>
  <c r="K281" i="2"/>
  <c r="M281" i="2"/>
  <c r="F282" i="2"/>
  <c r="G282" i="2" s="1"/>
  <c r="K282" i="2"/>
  <c r="M282" i="2"/>
  <c r="F283" i="2"/>
  <c r="K283" i="2"/>
  <c r="M283" i="2"/>
  <c r="F284" i="2"/>
  <c r="G284" i="2"/>
  <c r="K284" i="2"/>
  <c r="M284" i="2"/>
  <c r="F285" i="2"/>
  <c r="K285" i="2"/>
  <c r="M285" i="2"/>
  <c r="F286" i="2"/>
  <c r="K286" i="2"/>
  <c r="M286" i="2"/>
  <c r="F287" i="2"/>
  <c r="K287" i="2"/>
  <c r="M287" i="2"/>
  <c r="F288" i="2"/>
  <c r="G288" i="2" s="1"/>
  <c r="H288" i="2"/>
  <c r="K288" i="2"/>
  <c r="M288" i="2"/>
  <c r="F289" i="2"/>
  <c r="K289" i="2"/>
  <c r="M289" i="2"/>
  <c r="F290" i="2"/>
  <c r="G290" i="2" s="1"/>
  <c r="H290" i="2" s="1"/>
  <c r="K290" i="2"/>
  <c r="M290" i="2"/>
  <c r="F291" i="2"/>
  <c r="K291" i="2"/>
  <c r="M291" i="2"/>
  <c r="F292" i="2"/>
  <c r="K292" i="2"/>
  <c r="M292" i="2"/>
  <c r="F293" i="2"/>
  <c r="G293" i="2"/>
  <c r="K293" i="2"/>
  <c r="M293" i="2"/>
  <c r="F294" i="2"/>
  <c r="K294" i="2"/>
  <c r="M294" i="2"/>
  <c r="F295" i="2"/>
  <c r="G295" i="2" s="1"/>
  <c r="K295" i="2"/>
  <c r="M295" i="2"/>
  <c r="F296" i="2"/>
  <c r="K296" i="2"/>
  <c r="M296" i="2"/>
  <c r="F297" i="2"/>
  <c r="G297" i="2"/>
  <c r="H297" i="2" s="1"/>
  <c r="I297" i="2" s="1"/>
  <c r="K297" i="2"/>
  <c r="M297" i="2"/>
  <c r="F298" i="2"/>
  <c r="K298" i="2"/>
  <c r="M298" i="2"/>
  <c r="F311" i="2"/>
  <c r="K311" i="2"/>
  <c r="M311" i="2"/>
  <c r="F312" i="2"/>
  <c r="G312" i="2" s="1"/>
  <c r="K312" i="2"/>
  <c r="M312" i="2"/>
  <c r="F313" i="2"/>
  <c r="K313" i="2"/>
  <c r="M313" i="2"/>
  <c r="F314" i="2"/>
  <c r="K314" i="2"/>
  <c r="M314" i="2"/>
  <c r="F315" i="2"/>
  <c r="K315" i="2"/>
  <c r="M315" i="2"/>
  <c r="F316" i="2"/>
  <c r="K316" i="2"/>
  <c r="M316" i="2"/>
  <c r="F317" i="2"/>
  <c r="K317" i="2"/>
  <c r="M317" i="2"/>
  <c r="F318" i="2"/>
  <c r="K318" i="2"/>
  <c r="M318" i="2"/>
  <c r="F319" i="2"/>
  <c r="K319" i="2"/>
  <c r="M319" i="2"/>
  <c r="F320" i="2"/>
  <c r="G320" i="2"/>
  <c r="H320" i="2" s="1"/>
  <c r="K320" i="2"/>
  <c r="M320" i="2"/>
  <c r="F321" i="2"/>
  <c r="G321" i="2" s="1"/>
  <c r="H321" i="2" s="1"/>
  <c r="K321" i="2"/>
  <c r="M321" i="2"/>
  <c r="F322" i="2"/>
  <c r="G322" i="2"/>
  <c r="H322" i="2" s="1"/>
  <c r="K322" i="2"/>
  <c r="M322" i="2"/>
  <c r="F323" i="2"/>
  <c r="K323" i="2"/>
  <c r="M323" i="2"/>
  <c r="F324" i="2"/>
  <c r="K324" i="2"/>
  <c r="M324" i="2"/>
  <c r="F325" i="2"/>
  <c r="K325" i="2"/>
  <c r="M325" i="2"/>
  <c r="F326" i="2"/>
  <c r="K326" i="2"/>
  <c r="M326" i="2"/>
  <c r="F327" i="2"/>
  <c r="G327" i="2" s="1"/>
  <c r="K327" i="2"/>
  <c r="M327" i="2"/>
  <c r="F328" i="2"/>
  <c r="G328" i="2" s="1"/>
  <c r="K328" i="2"/>
  <c r="M328" i="2"/>
  <c r="F329" i="2"/>
  <c r="G329" i="2" s="1"/>
  <c r="K329" i="2"/>
  <c r="M329" i="2"/>
  <c r="F330" i="2"/>
  <c r="K330" i="2"/>
  <c r="M330" i="2"/>
  <c r="F331" i="2"/>
  <c r="K331" i="2"/>
  <c r="M331" i="2"/>
  <c r="F332" i="2"/>
  <c r="G332" i="2"/>
  <c r="K332" i="2"/>
  <c r="M332" i="2"/>
  <c r="F333" i="2"/>
  <c r="G333" i="2"/>
  <c r="K333" i="2"/>
  <c r="M333" i="2"/>
  <c r="F334" i="2"/>
  <c r="G334" i="2"/>
  <c r="H334" i="2" s="1"/>
  <c r="I334" i="2" s="1"/>
  <c r="N334" i="2" s="1"/>
  <c r="K334" i="2"/>
  <c r="M334" i="2"/>
  <c r="F335" i="2"/>
  <c r="K335" i="2"/>
  <c r="M335" i="2"/>
  <c r="F348" i="2"/>
  <c r="K348" i="2"/>
  <c r="M348" i="2"/>
  <c r="F349" i="2"/>
  <c r="K349" i="2"/>
  <c r="M349" i="2"/>
  <c r="F350" i="2"/>
  <c r="K350" i="2"/>
  <c r="K373" i="2" s="1"/>
  <c r="K929" i="2" s="1"/>
  <c r="M350" i="2"/>
  <c r="F351" i="2"/>
  <c r="G351" i="2" s="1"/>
  <c r="K351" i="2"/>
  <c r="M351" i="2"/>
  <c r="F352" i="2"/>
  <c r="K352" i="2"/>
  <c r="M352" i="2"/>
  <c r="F353" i="2"/>
  <c r="K353" i="2"/>
  <c r="M353" i="2"/>
  <c r="F354" i="2"/>
  <c r="K354" i="2"/>
  <c r="M354" i="2"/>
  <c r="F355" i="2"/>
  <c r="G355" i="2" s="1"/>
  <c r="K355" i="2"/>
  <c r="M355" i="2"/>
  <c r="F356" i="2"/>
  <c r="G356" i="2" s="1"/>
  <c r="H356" i="2"/>
  <c r="K356" i="2"/>
  <c r="M356" i="2"/>
  <c r="F357" i="2"/>
  <c r="G357" i="2" s="1"/>
  <c r="K357" i="2"/>
  <c r="M357" i="2"/>
  <c r="F358" i="2"/>
  <c r="K358" i="2"/>
  <c r="M358" i="2"/>
  <c r="F359" i="2"/>
  <c r="G359" i="2" s="1"/>
  <c r="K359" i="2"/>
  <c r="M359" i="2"/>
  <c r="F360" i="2"/>
  <c r="K360" i="2"/>
  <c r="M360" i="2"/>
  <c r="F361" i="2"/>
  <c r="G361" i="2"/>
  <c r="H361" i="2" s="1"/>
  <c r="K361" i="2"/>
  <c r="M361" i="2"/>
  <c r="F362" i="2"/>
  <c r="G362" i="2" s="1"/>
  <c r="K362" i="2"/>
  <c r="M362" i="2"/>
  <c r="F363" i="2"/>
  <c r="G363" i="2" s="1"/>
  <c r="K363" i="2"/>
  <c r="M363" i="2"/>
  <c r="F364" i="2"/>
  <c r="G364" i="2" s="1"/>
  <c r="H364" i="2" s="1"/>
  <c r="I364" i="2" s="1"/>
  <c r="N364" i="2" s="1"/>
  <c r="K364" i="2"/>
  <c r="M364" i="2"/>
  <c r="F365" i="2"/>
  <c r="K365" i="2"/>
  <c r="M365" i="2"/>
  <c r="F366" i="2"/>
  <c r="G366" i="2" s="1"/>
  <c r="K366" i="2"/>
  <c r="M366" i="2"/>
  <c r="F367" i="2"/>
  <c r="K367" i="2"/>
  <c r="M367" i="2"/>
  <c r="F368" i="2"/>
  <c r="G368" i="2"/>
  <c r="H368" i="2" s="1"/>
  <c r="K368" i="2"/>
  <c r="M368" i="2"/>
  <c r="F369" i="2"/>
  <c r="K369" i="2"/>
  <c r="M369" i="2"/>
  <c r="F370" i="2"/>
  <c r="G370" i="2"/>
  <c r="K370" i="2"/>
  <c r="M370" i="2"/>
  <c r="F371" i="2"/>
  <c r="K371" i="2"/>
  <c r="M371" i="2"/>
  <c r="F372" i="2"/>
  <c r="G372" i="2" s="1"/>
  <c r="K372" i="2"/>
  <c r="M372" i="2"/>
  <c r="F387" i="2"/>
  <c r="K387" i="2"/>
  <c r="M387" i="2"/>
  <c r="F388" i="2"/>
  <c r="G388" i="2"/>
  <c r="K388" i="2"/>
  <c r="M388" i="2"/>
  <c r="F389" i="2"/>
  <c r="K389" i="2"/>
  <c r="M389" i="2"/>
  <c r="F390" i="2"/>
  <c r="G390" i="2" s="1"/>
  <c r="H390" i="2" s="1"/>
  <c r="K390" i="2"/>
  <c r="M390" i="2"/>
  <c r="F391" i="2"/>
  <c r="G391" i="2"/>
  <c r="H391" i="2" s="1"/>
  <c r="I391" i="2" s="1"/>
  <c r="K391" i="2"/>
  <c r="M391" i="2"/>
  <c r="F392" i="2"/>
  <c r="K392" i="2"/>
  <c r="M392" i="2"/>
  <c r="F393" i="2"/>
  <c r="G393" i="2"/>
  <c r="K393" i="2"/>
  <c r="M393" i="2"/>
  <c r="F394" i="2"/>
  <c r="K394" i="2"/>
  <c r="M394" i="2"/>
  <c r="F395" i="2"/>
  <c r="K395" i="2"/>
  <c r="M395" i="2"/>
  <c r="F396" i="2"/>
  <c r="G396" i="2"/>
  <c r="K396" i="2"/>
  <c r="M396" i="2"/>
  <c r="F397" i="2"/>
  <c r="K397" i="2"/>
  <c r="M397" i="2"/>
  <c r="F398" i="2"/>
  <c r="G398" i="2" s="1"/>
  <c r="H398" i="2" s="1"/>
  <c r="K398" i="2"/>
  <c r="M398" i="2"/>
  <c r="F399" i="2"/>
  <c r="G399" i="2"/>
  <c r="K399" i="2"/>
  <c r="M399" i="2"/>
  <c r="F400" i="2"/>
  <c r="G400" i="2"/>
  <c r="K400" i="2"/>
  <c r="M400" i="2"/>
  <c r="F401" i="2"/>
  <c r="G401" i="2"/>
  <c r="K401" i="2"/>
  <c r="M401" i="2"/>
  <c r="F402" i="2"/>
  <c r="G402" i="2"/>
  <c r="K402" i="2"/>
  <c r="M402" i="2"/>
  <c r="F403" i="2"/>
  <c r="G403" i="2"/>
  <c r="K403" i="2"/>
  <c r="M403" i="2"/>
  <c r="F404" i="2"/>
  <c r="G404" i="2"/>
  <c r="H404" i="2" s="1"/>
  <c r="K404" i="2"/>
  <c r="M404" i="2"/>
  <c r="F405" i="2"/>
  <c r="G405" i="2" s="1"/>
  <c r="K405" i="2"/>
  <c r="M405" i="2"/>
  <c r="F406" i="2"/>
  <c r="G406" i="2" s="1"/>
  <c r="K406" i="2"/>
  <c r="M406" i="2"/>
  <c r="F407" i="2"/>
  <c r="G407" i="2" s="1"/>
  <c r="H407" i="2" s="1"/>
  <c r="K407" i="2"/>
  <c r="M407" i="2"/>
  <c r="F408" i="2"/>
  <c r="G408" i="2"/>
  <c r="K408" i="2"/>
  <c r="M408" i="2"/>
  <c r="F409" i="2"/>
  <c r="G409" i="2"/>
  <c r="K409" i="2"/>
  <c r="M409" i="2"/>
  <c r="F410" i="2"/>
  <c r="G410" i="2"/>
  <c r="H410" i="2" s="1"/>
  <c r="K410" i="2"/>
  <c r="M410" i="2"/>
  <c r="F411" i="2"/>
  <c r="G411" i="2" s="1"/>
  <c r="K411" i="2"/>
  <c r="M411" i="2"/>
  <c r="F423" i="2"/>
  <c r="K423" i="2"/>
  <c r="M423" i="2"/>
  <c r="F424" i="2"/>
  <c r="G424" i="2"/>
  <c r="K424" i="2"/>
  <c r="M424" i="2"/>
  <c r="F425" i="2"/>
  <c r="K425" i="2"/>
  <c r="M425" i="2"/>
  <c r="F426" i="2"/>
  <c r="K426" i="2"/>
  <c r="M426" i="2"/>
  <c r="F427" i="2"/>
  <c r="G427" i="2"/>
  <c r="K427" i="2"/>
  <c r="M427" i="2"/>
  <c r="F428" i="2"/>
  <c r="K428" i="2"/>
  <c r="M428" i="2"/>
  <c r="F429" i="2"/>
  <c r="G429" i="2" s="1"/>
  <c r="H429" i="2" s="1"/>
  <c r="K429" i="2"/>
  <c r="M429" i="2"/>
  <c r="F430" i="2"/>
  <c r="G430" i="2"/>
  <c r="K430" i="2"/>
  <c r="M430" i="2"/>
  <c r="F431" i="2"/>
  <c r="G431" i="2"/>
  <c r="K431" i="2"/>
  <c r="M431" i="2"/>
  <c r="F432" i="2"/>
  <c r="G432" i="2"/>
  <c r="K432" i="2"/>
  <c r="M432" i="2"/>
  <c r="F433" i="2"/>
  <c r="G433" i="2"/>
  <c r="H433" i="2" s="1"/>
  <c r="K433" i="2"/>
  <c r="M433" i="2"/>
  <c r="F434" i="2"/>
  <c r="G434" i="2" s="1"/>
  <c r="H434" i="2"/>
  <c r="K434" i="2"/>
  <c r="M434" i="2"/>
  <c r="F435" i="2"/>
  <c r="G435" i="2"/>
  <c r="K435" i="2"/>
  <c r="M435" i="2"/>
  <c r="F436" i="2"/>
  <c r="G436" i="2"/>
  <c r="K436" i="2"/>
  <c r="M436" i="2"/>
  <c r="F437" i="2"/>
  <c r="G437" i="2"/>
  <c r="H437" i="2" s="1"/>
  <c r="K437" i="2"/>
  <c r="K448" i="2" s="1"/>
  <c r="K933" i="2" s="1"/>
  <c r="M437" i="2"/>
  <c r="F438" i="2"/>
  <c r="G438" i="2" s="1"/>
  <c r="K438" i="2"/>
  <c r="M438" i="2"/>
  <c r="F439" i="2"/>
  <c r="K439" i="2"/>
  <c r="M439" i="2"/>
  <c r="F440" i="2"/>
  <c r="G440" i="2"/>
  <c r="H440" i="2" s="1"/>
  <c r="K440" i="2"/>
  <c r="M440" i="2"/>
  <c r="F441" i="2"/>
  <c r="G441" i="2"/>
  <c r="H441" i="2" s="1"/>
  <c r="I441" i="2" s="1"/>
  <c r="K441" i="2"/>
  <c r="M441" i="2"/>
  <c r="F442" i="2"/>
  <c r="G442" i="2" s="1"/>
  <c r="K442" i="2"/>
  <c r="M442" i="2"/>
  <c r="F443" i="2"/>
  <c r="G443" i="2" s="1"/>
  <c r="K443" i="2"/>
  <c r="M443" i="2"/>
  <c r="F444" i="2"/>
  <c r="G444" i="2" s="1"/>
  <c r="K444" i="2"/>
  <c r="M444" i="2"/>
  <c r="F445" i="2"/>
  <c r="G445" i="2" s="1"/>
  <c r="K445" i="2"/>
  <c r="M445" i="2"/>
  <c r="F446" i="2"/>
  <c r="G446" i="2" s="1"/>
  <c r="K446" i="2"/>
  <c r="M446" i="2"/>
  <c r="F447" i="2"/>
  <c r="G447" i="2" s="1"/>
  <c r="K447" i="2"/>
  <c r="M447" i="2"/>
  <c r="F459" i="2"/>
  <c r="G459" i="2" s="1"/>
  <c r="H459" i="2" s="1"/>
  <c r="K459" i="2"/>
  <c r="M459" i="2"/>
  <c r="F460" i="2"/>
  <c r="G460" i="2"/>
  <c r="K460" i="2"/>
  <c r="M460" i="2"/>
  <c r="F461" i="2"/>
  <c r="G461" i="2"/>
  <c r="K461" i="2"/>
  <c r="M461" i="2"/>
  <c r="F462" i="2"/>
  <c r="G462" i="2"/>
  <c r="K462" i="2"/>
  <c r="M462" i="2"/>
  <c r="F463" i="2"/>
  <c r="G463" i="2"/>
  <c r="K463" i="2"/>
  <c r="M463" i="2"/>
  <c r="F464" i="2"/>
  <c r="G464" i="2"/>
  <c r="H464" i="2" s="1"/>
  <c r="I464" i="2" s="1"/>
  <c r="N464" i="2" s="1"/>
  <c r="K464" i="2"/>
  <c r="M464" i="2"/>
  <c r="F465" i="2"/>
  <c r="K465" i="2"/>
  <c r="M465" i="2"/>
  <c r="F466" i="2"/>
  <c r="G466" i="2"/>
  <c r="K466" i="2"/>
  <c r="M466" i="2"/>
  <c r="F467" i="2"/>
  <c r="G467" i="2"/>
  <c r="K467" i="2"/>
  <c r="M467" i="2"/>
  <c r="F468" i="2"/>
  <c r="G468" i="2" s="1"/>
  <c r="K468" i="2"/>
  <c r="M468" i="2"/>
  <c r="F469" i="2"/>
  <c r="G469" i="2"/>
  <c r="K469" i="2"/>
  <c r="M469" i="2"/>
  <c r="F470" i="2"/>
  <c r="G470" i="2" s="1"/>
  <c r="K470" i="2"/>
  <c r="M470" i="2"/>
  <c r="F471" i="2"/>
  <c r="G471" i="2"/>
  <c r="K471" i="2"/>
  <c r="M471" i="2"/>
  <c r="F472" i="2"/>
  <c r="G472" i="2" s="1"/>
  <c r="K472" i="2"/>
  <c r="M472" i="2"/>
  <c r="F473" i="2"/>
  <c r="G473" i="2"/>
  <c r="K473" i="2"/>
  <c r="M473" i="2"/>
  <c r="F474" i="2"/>
  <c r="G474" i="2" s="1"/>
  <c r="K474" i="2"/>
  <c r="M474" i="2"/>
  <c r="F475" i="2"/>
  <c r="G475" i="2"/>
  <c r="K475" i="2"/>
  <c r="M475" i="2"/>
  <c r="F476" i="2"/>
  <c r="G476" i="2" s="1"/>
  <c r="H476" i="2" s="1"/>
  <c r="K476" i="2"/>
  <c r="M476" i="2"/>
  <c r="F477" i="2"/>
  <c r="G477" i="2" s="1"/>
  <c r="H477" i="2" s="1"/>
  <c r="K477" i="2"/>
  <c r="M477" i="2"/>
  <c r="F478" i="2"/>
  <c r="K478" i="2"/>
  <c r="M478" i="2"/>
  <c r="F479" i="2"/>
  <c r="G479" i="2"/>
  <c r="K479" i="2"/>
  <c r="M479" i="2"/>
  <c r="F480" i="2"/>
  <c r="K480" i="2"/>
  <c r="M480" i="2"/>
  <c r="F481" i="2"/>
  <c r="G481" i="2" s="1"/>
  <c r="K481" i="2"/>
  <c r="M481" i="2"/>
  <c r="F482" i="2"/>
  <c r="G482" i="2" s="1"/>
  <c r="K482" i="2"/>
  <c r="M482" i="2"/>
  <c r="F483" i="2"/>
  <c r="G483" i="2" s="1"/>
  <c r="K483" i="2"/>
  <c r="M483" i="2"/>
  <c r="F498" i="2"/>
  <c r="G498" i="2"/>
  <c r="H498" i="2" s="1"/>
  <c r="K498" i="2"/>
  <c r="M498" i="2"/>
  <c r="F499" i="2"/>
  <c r="G499" i="2"/>
  <c r="K499" i="2"/>
  <c r="M499" i="2"/>
  <c r="F500" i="2"/>
  <c r="K500" i="2"/>
  <c r="M500" i="2"/>
  <c r="F501" i="2"/>
  <c r="G501" i="2" s="1"/>
  <c r="K501" i="2"/>
  <c r="M501" i="2"/>
  <c r="F502" i="2"/>
  <c r="G502" i="2"/>
  <c r="H502" i="2"/>
  <c r="K502" i="2"/>
  <c r="M502" i="2"/>
  <c r="F503" i="2"/>
  <c r="K503" i="2"/>
  <c r="M503" i="2"/>
  <c r="F504" i="2"/>
  <c r="K504" i="2"/>
  <c r="M504" i="2"/>
  <c r="F505" i="2"/>
  <c r="G505" i="2"/>
  <c r="K505" i="2"/>
  <c r="M505" i="2"/>
  <c r="F506" i="2"/>
  <c r="G506" i="2"/>
  <c r="K506" i="2"/>
  <c r="M506" i="2"/>
  <c r="F507" i="2"/>
  <c r="G507" i="2"/>
  <c r="K507" i="2"/>
  <c r="M507" i="2"/>
  <c r="F508" i="2"/>
  <c r="G508" i="2"/>
  <c r="K508" i="2"/>
  <c r="M508" i="2"/>
  <c r="F509" i="2"/>
  <c r="G509" i="2"/>
  <c r="K509" i="2"/>
  <c r="M509" i="2"/>
  <c r="F510" i="2"/>
  <c r="G510" i="2"/>
  <c r="K510" i="2"/>
  <c r="M510" i="2"/>
  <c r="F511" i="2"/>
  <c r="G511" i="2"/>
  <c r="H511" i="2" s="1"/>
  <c r="K511" i="2"/>
  <c r="M511" i="2"/>
  <c r="F512" i="2"/>
  <c r="G512" i="2" s="1"/>
  <c r="H512" i="2" s="1"/>
  <c r="I512" i="2" s="1"/>
  <c r="N512" i="2" s="1"/>
  <c r="K512" i="2"/>
  <c r="M512" i="2"/>
  <c r="F513" i="2"/>
  <c r="G513" i="2" s="1"/>
  <c r="K513" i="2"/>
  <c r="M513" i="2"/>
  <c r="F514" i="2"/>
  <c r="G514" i="2" s="1"/>
  <c r="K514" i="2"/>
  <c r="M514" i="2"/>
  <c r="F515" i="2"/>
  <c r="K515" i="2"/>
  <c r="M515" i="2"/>
  <c r="F516" i="2"/>
  <c r="G516" i="2"/>
  <c r="K516" i="2"/>
  <c r="M516" i="2"/>
  <c r="F517" i="2"/>
  <c r="K517" i="2"/>
  <c r="M517" i="2"/>
  <c r="F518" i="2"/>
  <c r="G518" i="2" s="1"/>
  <c r="H518" i="2" s="1"/>
  <c r="K518" i="2"/>
  <c r="M518" i="2"/>
  <c r="F519" i="2"/>
  <c r="G519" i="2"/>
  <c r="K519" i="2"/>
  <c r="M519" i="2"/>
  <c r="F520" i="2"/>
  <c r="G520" i="2"/>
  <c r="K520" i="2"/>
  <c r="M520" i="2"/>
  <c r="F521" i="2"/>
  <c r="G521" i="2"/>
  <c r="K521" i="2"/>
  <c r="M521" i="2"/>
  <c r="F522" i="2"/>
  <c r="G522" i="2"/>
  <c r="H522" i="2"/>
  <c r="K522" i="2"/>
  <c r="M522" i="2"/>
  <c r="F535" i="2"/>
  <c r="G535" i="2" s="1"/>
  <c r="H535" i="2" s="1"/>
  <c r="K535" i="2"/>
  <c r="M535" i="2"/>
  <c r="F536" i="2"/>
  <c r="G536" i="2" s="1"/>
  <c r="K536" i="2"/>
  <c r="M536" i="2"/>
  <c r="F537" i="2"/>
  <c r="G537" i="2" s="1"/>
  <c r="K537" i="2"/>
  <c r="M537" i="2"/>
  <c r="F538" i="2"/>
  <c r="G538" i="2"/>
  <c r="K538" i="2"/>
  <c r="M538" i="2"/>
  <c r="F539" i="2"/>
  <c r="G539" i="2" s="1"/>
  <c r="K539" i="2"/>
  <c r="M539" i="2"/>
  <c r="F540" i="2"/>
  <c r="G540" i="2" s="1"/>
  <c r="K540" i="2"/>
  <c r="M540" i="2"/>
  <c r="F541" i="2"/>
  <c r="G541" i="2" s="1"/>
  <c r="K541" i="2"/>
  <c r="M541" i="2"/>
  <c r="F542" i="2"/>
  <c r="G542" i="2"/>
  <c r="K542" i="2"/>
  <c r="M542" i="2"/>
  <c r="F543" i="2"/>
  <c r="G543" i="2"/>
  <c r="K543" i="2"/>
  <c r="M543" i="2"/>
  <c r="F544" i="2"/>
  <c r="K544" i="2"/>
  <c r="M544" i="2"/>
  <c r="F545" i="2"/>
  <c r="G545" i="2" s="1"/>
  <c r="H545" i="2" s="1"/>
  <c r="I545" i="2" s="1"/>
  <c r="K545" i="2"/>
  <c r="M545" i="2"/>
  <c r="F546" i="2"/>
  <c r="G546" i="2"/>
  <c r="H546" i="2" s="1"/>
  <c r="K546" i="2"/>
  <c r="M546" i="2"/>
  <c r="F547" i="2"/>
  <c r="G547" i="2" s="1"/>
  <c r="K547" i="2"/>
  <c r="M547" i="2"/>
  <c r="F548" i="2"/>
  <c r="G548" i="2" s="1"/>
  <c r="K548" i="2"/>
  <c r="M548" i="2"/>
  <c r="F549" i="2"/>
  <c r="G549" i="2" s="1"/>
  <c r="K549" i="2"/>
  <c r="M549" i="2"/>
  <c r="F550" i="2"/>
  <c r="G550" i="2" s="1"/>
  <c r="K550" i="2"/>
  <c r="M550" i="2"/>
  <c r="F551" i="2"/>
  <c r="G551" i="2" s="1"/>
  <c r="K551" i="2"/>
  <c r="K560" i="2" s="1"/>
  <c r="K939" i="2" s="1"/>
  <c r="M551" i="2"/>
  <c r="M560" i="2" s="1"/>
  <c r="M939" i="2" s="1"/>
  <c r="F552" i="2"/>
  <c r="G552" i="2" s="1"/>
  <c r="K552" i="2"/>
  <c r="M552" i="2"/>
  <c r="F553" i="2"/>
  <c r="G553" i="2" s="1"/>
  <c r="K553" i="2"/>
  <c r="M553" i="2"/>
  <c r="F554" i="2"/>
  <c r="G554" i="2" s="1"/>
  <c r="H554" i="2" s="1"/>
  <c r="K554" i="2"/>
  <c r="M554" i="2"/>
  <c r="F555" i="2"/>
  <c r="G555" i="2" s="1"/>
  <c r="K555" i="2"/>
  <c r="M555" i="2"/>
  <c r="F556" i="2"/>
  <c r="K556" i="2"/>
  <c r="M556" i="2"/>
  <c r="F557" i="2"/>
  <c r="G557" i="2"/>
  <c r="K557" i="2"/>
  <c r="M557" i="2"/>
  <c r="F558" i="2"/>
  <c r="G558" i="2" s="1"/>
  <c r="H558" i="2" s="1"/>
  <c r="K558" i="2"/>
  <c r="M558" i="2"/>
  <c r="F559" i="2"/>
  <c r="G559" i="2" s="1"/>
  <c r="H559" i="2" s="1"/>
  <c r="K559" i="2"/>
  <c r="M559" i="2"/>
  <c r="F572" i="2"/>
  <c r="G572" i="2" s="1"/>
  <c r="K572" i="2"/>
  <c r="M572" i="2"/>
  <c r="F573" i="2"/>
  <c r="G573" i="2" s="1"/>
  <c r="K573" i="2"/>
  <c r="K597" i="2"/>
  <c r="K941" i="2" s="1"/>
  <c r="M573" i="2"/>
  <c r="F574" i="2"/>
  <c r="G574" i="2" s="1"/>
  <c r="H574" i="2" s="1"/>
  <c r="K574" i="2"/>
  <c r="M574" i="2"/>
  <c r="F575" i="2"/>
  <c r="G575" i="2"/>
  <c r="H575" i="2" s="1"/>
  <c r="K575" i="2"/>
  <c r="M575" i="2"/>
  <c r="F576" i="2"/>
  <c r="G576" i="2"/>
  <c r="K576" i="2"/>
  <c r="M576" i="2"/>
  <c r="F577" i="2"/>
  <c r="G577" i="2"/>
  <c r="H577" i="2" s="1"/>
  <c r="K577" i="2"/>
  <c r="M577" i="2"/>
  <c r="F578" i="2"/>
  <c r="G578" i="2" s="1"/>
  <c r="K578" i="2"/>
  <c r="M578" i="2"/>
  <c r="F579" i="2"/>
  <c r="G579" i="2" s="1"/>
  <c r="K579" i="2"/>
  <c r="M579" i="2"/>
  <c r="F580" i="2"/>
  <c r="G580" i="2" s="1"/>
  <c r="H580" i="2" s="1"/>
  <c r="K580" i="2"/>
  <c r="M580" i="2"/>
  <c r="F581" i="2"/>
  <c r="G581" i="2"/>
  <c r="K581" i="2"/>
  <c r="M581" i="2"/>
  <c r="F582" i="2"/>
  <c r="G582" i="2"/>
  <c r="H582" i="2"/>
  <c r="K582" i="2"/>
  <c r="M582" i="2"/>
  <c r="F583" i="2"/>
  <c r="G583" i="2" s="1"/>
  <c r="K583" i="2"/>
  <c r="M583" i="2"/>
  <c r="F584" i="2"/>
  <c r="K584" i="2"/>
  <c r="M584" i="2"/>
  <c r="F585" i="2"/>
  <c r="G585" i="2" s="1"/>
  <c r="K585" i="2"/>
  <c r="M585" i="2"/>
  <c r="F586" i="2"/>
  <c r="G586" i="2"/>
  <c r="H586" i="2" s="1"/>
  <c r="K586" i="2"/>
  <c r="M586" i="2"/>
  <c r="F587" i="2"/>
  <c r="G587" i="2"/>
  <c r="K587" i="2"/>
  <c r="M587" i="2"/>
  <c r="F588" i="2"/>
  <c r="G588" i="2" s="1"/>
  <c r="H588" i="2" s="1"/>
  <c r="I588" i="2" s="1"/>
  <c r="K588" i="2"/>
  <c r="M588" i="2"/>
  <c r="F589" i="2"/>
  <c r="G589" i="2" s="1"/>
  <c r="K589" i="2"/>
  <c r="M589" i="2"/>
  <c r="F590" i="2"/>
  <c r="G590" i="2" s="1"/>
  <c r="K590" i="2"/>
  <c r="M590" i="2"/>
  <c r="F591" i="2"/>
  <c r="G591" i="2"/>
  <c r="K591" i="2"/>
  <c r="M591" i="2"/>
  <c r="F592" i="2"/>
  <c r="G592" i="2"/>
  <c r="H592" i="2" s="1"/>
  <c r="K592" i="2"/>
  <c r="M592" i="2"/>
  <c r="F593" i="2"/>
  <c r="G593" i="2" s="1"/>
  <c r="K593" i="2"/>
  <c r="M593" i="2"/>
  <c r="F594" i="2"/>
  <c r="G594" i="2" s="1"/>
  <c r="H594" i="2" s="1"/>
  <c r="K594" i="2"/>
  <c r="M594" i="2"/>
  <c r="M597" i="2" s="1"/>
  <c r="M941" i="2" s="1"/>
  <c r="F595" i="2"/>
  <c r="G595" i="2"/>
  <c r="K595" i="2"/>
  <c r="M595" i="2"/>
  <c r="F596" i="2"/>
  <c r="G596" i="2"/>
  <c r="H596" i="2" s="1"/>
  <c r="I596" i="2" s="1"/>
  <c r="K596" i="2"/>
  <c r="M596" i="2"/>
  <c r="F611" i="2"/>
  <c r="G611" i="2" s="1"/>
  <c r="H611" i="2" s="1"/>
  <c r="K611" i="2"/>
  <c r="M611" i="2"/>
  <c r="F612" i="2"/>
  <c r="G612" i="2"/>
  <c r="K612" i="2"/>
  <c r="M612" i="2"/>
  <c r="F613" i="2"/>
  <c r="G613" i="2"/>
  <c r="K613" i="2"/>
  <c r="M613" i="2"/>
  <c r="F614" i="2"/>
  <c r="G614" i="2"/>
  <c r="K614" i="2"/>
  <c r="M614" i="2"/>
  <c r="F615" i="2"/>
  <c r="G615" i="2"/>
  <c r="H615" i="2" s="1"/>
  <c r="I615" i="2" s="1"/>
  <c r="K615" i="2"/>
  <c r="M615" i="2"/>
  <c r="F616" i="2"/>
  <c r="G616" i="2" s="1"/>
  <c r="K616" i="2"/>
  <c r="M616" i="2"/>
  <c r="F617" i="2"/>
  <c r="G617" i="2"/>
  <c r="K617" i="2"/>
  <c r="M617" i="2"/>
  <c r="F618" i="2"/>
  <c r="G618" i="2" s="1"/>
  <c r="H618" i="2" s="1"/>
  <c r="K618" i="2"/>
  <c r="M618" i="2"/>
  <c r="F619" i="2"/>
  <c r="G619" i="2" s="1"/>
  <c r="H619" i="2" s="1"/>
  <c r="K619" i="2"/>
  <c r="M619" i="2"/>
  <c r="F620" i="2"/>
  <c r="G620" i="2"/>
  <c r="H620" i="2" s="1"/>
  <c r="K620" i="2"/>
  <c r="M620" i="2"/>
  <c r="F621" i="2"/>
  <c r="G621" i="2" s="1"/>
  <c r="H621" i="2" s="1"/>
  <c r="K621" i="2"/>
  <c r="M621" i="2"/>
  <c r="F622" i="2"/>
  <c r="G622" i="2"/>
  <c r="K622" i="2"/>
  <c r="M622" i="2"/>
  <c r="F623" i="2"/>
  <c r="G623" i="2"/>
  <c r="K623" i="2"/>
  <c r="M623" i="2"/>
  <c r="F624" i="2"/>
  <c r="G624" i="2"/>
  <c r="K624" i="2"/>
  <c r="M624" i="2"/>
  <c r="F625" i="2"/>
  <c r="G625" i="2"/>
  <c r="K625" i="2"/>
  <c r="M625" i="2"/>
  <c r="F626" i="2"/>
  <c r="G626" i="2"/>
  <c r="H626" i="2" s="1"/>
  <c r="K626" i="2"/>
  <c r="M626" i="2"/>
  <c r="F627" i="2"/>
  <c r="G627" i="2"/>
  <c r="H627" i="2" s="1"/>
  <c r="K627" i="2"/>
  <c r="M627" i="2"/>
  <c r="F628" i="2"/>
  <c r="G628" i="2"/>
  <c r="K628" i="2"/>
  <c r="M628" i="2"/>
  <c r="F629" i="2"/>
  <c r="G629" i="2" s="1"/>
  <c r="K629" i="2"/>
  <c r="M629" i="2"/>
  <c r="F630" i="2"/>
  <c r="G630" i="2" s="1"/>
  <c r="H630" i="2"/>
  <c r="K630" i="2"/>
  <c r="M630" i="2"/>
  <c r="F631" i="2"/>
  <c r="G631" i="2"/>
  <c r="K631" i="2"/>
  <c r="M631" i="2"/>
  <c r="F632" i="2"/>
  <c r="G632" i="2"/>
  <c r="H632" i="2" s="1"/>
  <c r="K632" i="2"/>
  <c r="M632" i="2"/>
  <c r="F633" i="2"/>
  <c r="G633" i="2" s="1"/>
  <c r="K633" i="2"/>
  <c r="M633" i="2"/>
  <c r="F634" i="2"/>
  <c r="G634" i="2" s="1"/>
  <c r="H634" i="2" s="1"/>
  <c r="K634" i="2"/>
  <c r="M634" i="2"/>
  <c r="F635" i="2"/>
  <c r="G635" i="2"/>
  <c r="H635" i="2"/>
  <c r="K635" i="2"/>
  <c r="M635" i="2"/>
  <c r="F648" i="2"/>
  <c r="G648" i="2" s="1"/>
  <c r="K648" i="2"/>
  <c r="M648" i="2"/>
  <c r="F649" i="2"/>
  <c r="G649" i="2" s="1"/>
  <c r="H649" i="2" s="1"/>
  <c r="K649" i="2"/>
  <c r="M649" i="2"/>
  <c r="F650" i="2"/>
  <c r="G650" i="2"/>
  <c r="H650" i="2"/>
  <c r="K650" i="2"/>
  <c r="M650" i="2"/>
  <c r="F651" i="2"/>
  <c r="G651" i="2" s="1"/>
  <c r="K651" i="2"/>
  <c r="M651" i="2"/>
  <c r="F652" i="2"/>
  <c r="G652" i="2" s="1"/>
  <c r="K652" i="2"/>
  <c r="M652" i="2"/>
  <c r="F653" i="2"/>
  <c r="G653" i="2" s="1"/>
  <c r="K653" i="2"/>
  <c r="M653" i="2"/>
  <c r="F654" i="2"/>
  <c r="G654" i="2" s="1"/>
  <c r="H654" i="2" s="1"/>
  <c r="K654" i="2"/>
  <c r="M654" i="2"/>
  <c r="F655" i="2"/>
  <c r="G655" i="2"/>
  <c r="K655" i="2"/>
  <c r="M655" i="2"/>
  <c r="F656" i="2"/>
  <c r="G656" i="2" s="1"/>
  <c r="K656" i="2"/>
  <c r="M656" i="2"/>
  <c r="F657" i="2"/>
  <c r="G657" i="2"/>
  <c r="H657" i="2" s="1"/>
  <c r="K657" i="2"/>
  <c r="M657" i="2"/>
  <c r="F658" i="2"/>
  <c r="G658" i="2" s="1"/>
  <c r="H658" i="2" s="1"/>
  <c r="K658" i="2"/>
  <c r="M658" i="2"/>
  <c r="F659" i="2"/>
  <c r="G659" i="2"/>
  <c r="H659" i="2"/>
  <c r="K659" i="2"/>
  <c r="M659" i="2"/>
  <c r="F660" i="2"/>
  <c r="G660" i="2" s="1"/>
  <c r="H660" i="2" s="1"/>
  <c r="K660" i="2"/>
  <c r="M660" i="2"/>
  <c r="M673" i="2" s="1"/>
  <c r="M945" i="2" s="1"/>
  <c r="F661" i="2"/>
  <c r="K661" i="2"/>
  <c r="M661" i="2"/>
  <c r="F662" i="2"/>
  <c r="G662" i="2"/>
  <c r="K662" i="2"/>
  <c r="M662" i="2"/>
  <c r="F663" i="2"/>
  <c r="G663" i="2" s="1"/>
  <c r="K663" i="2"/>
  <c r="M663" i="2"/>
  <c r="F664" i="2"/>
  <c r="G664" i="2"/>
  <c r="K664" i="2"/>
  <c r="M664" i="2"/>
  <c r="F665" i="2"/>
  <c r="G665" i="2" s="1"/>
  <c r="H665" i="2" s="1"/>
  <c r="K665" i="2"/>
  <c r="M665" i="2"/>
  <c r="F666" i="2"/>
  <c r="G666" i="2" s="1"/>
  <c r="H666" i="2"/>
  <c r="K666" i="2"/>
  <c r="M666" i="2"/>
  <c r="F667" i="2"/>
  <c r="G667" i="2"/>
  <c r="K667" i="2"/>
  <c r="M667" i="2"/>
  <c r="F668" i="2"/>
  <c r="G668" i="2"/>
  <c r="H668" i="2" s="1"/>
  <c r="K668" i="2"/>
  <c r="M668" i="2"/>
  <c r="F669" i="2"/>
  <c r="G669" i="2" s="1"/>
  <c r="K669" i="2"/>
  <c r="M669" i="2"/>
  <c r="F670" i="2"/>
  <c r="G670" i="2"/>
  <c r="H670" i="2" s="1"/>
  <c r="K670" i="2"/>
  <c r="M670" i="2"/>
  <c r="F671" i="2"/>
  <c r="G671" i="2" s="1"/>
  <c r="K671" i="2"/>
  <c r="M671" i="2"/>
  <c r="F672" i="2"/>
  <c r="G672" i="2"/>
  <c r="H672" i="2" s="1"/>
  <c r="K672" i="2"/>
  <c r="M672" i="2"/>
  <c r="F685" i="2"/>
  <c r="G685" i="2" s="1"/>
  <c r="K685" i="2"/>
  <c r="M685" i="2"/>
  <c r="F686" i="2"/>
  <c r="G686" i="2" s="1"/>
  <c r="K686" i="2"/>
  <c r="M686" i="2"/>
  <c r="F687" i="2"/>
  <c r="K687" i="2"/>
  <c r="M687" i="2"/>
  <c r="F688" i="2"/>
  <c r="G688" i="2" s="1"/>
  <c r="K688" i="2"/>
  <c r="M688" i="2"/>
  <c r="F689" i="2"/>
  <c r="G689" i="2" s="1"/>
  <c r="K689" i="2"/>
  <c r="M689" i="2"/>
  <c r="F690" i="2"/>
  <c r="G690" i="2" s="1"/>
  <c r="H690" i="2"/>
  <c r="K690" i="2"/>
  <c r="M690" i="2"/>
  <c r="F691" i="2"/>
  <c r="G691" i="2"/>
  <c r="K691" i="2"/>
  <c r="M691" i="2"/>
  <c r="F692" i="2"/>
  <c r="G692" i="2"/>
  <c r="K692" i="2"/>
  <c r="M692" i="2"/>
  <c r="F693" i="2"/>
  <c r="G693" i="2"/>
  <c r="H693" i="2" s="1"/>
  <c r="K693" i="2"/>
  <c r="M693" i="2"/>
  <c r="F694" i="2"/>
  <c r="G694" i="2"/>
  <c r="K694" i="2"/>
  <c r="M694" i="2"/>
  <c r="F695" i="2"/>
  <c r="K695" i="2"/>
  <c r="M695" i="2"/>
  <c r="F696" i="2"/>
  <c r="G696" i="2"/>
  <c r="H696" i="2"/>
  <c r="K696" i="2"/>
  <c r="M696" i="2"/>
  <c r="F697" i="2"/>
  <c r="G697" i="2" s="1"/>
  <c r="K697" i="2"/>
  <c r="M697" i="2"/>
  <c r="F698" i="2"/>
  <c r="G698" i="2" s="1"/>
  <c r="K698" i="2"/>
  <c r="M698" i="2"/>
  <c r="F699" i="2"/>
  <c r="G699" i="2"/>
  <c r="K699" i="2"/>
  <c r="M699" i="2"/>
  <c r="F700" i="2"/>
  <c r="G700" i="2"/>
  <c r="K700" i="2"/>
  <c r="M700" i="2"/>
  <c r="F701" i="2"/>
  <c r="G701" i="2"/>
  <c r="H701" i="2" s="1"/>
  <c r="K701" i="2"/>
  <c r="M701" i="2"/>
  <c r="F702" i="2"/>
  <c r="G702" i="2" s="1"/>
  <c r="H702" i="2" s="1"/>
  <c r="K702" i="2"/>
  <c r="M702" i="2"/>
  <c r="F703" i="2"/>
  <c r="G703" i="2"/>
  <c r="H703" i="2" s="1"/>
  <c r="I703" i="2" s="1"/>
  <c r="K703" i="2"/>
  <c r="M703" i="2"/>
  <c r="F704" i="2"/>
  <c r="G704" i="2" s="1"/>
  <c r="K704" i="2"/>
  <c r="M704" i="2"/>
  <c r="F705" i="2"/>
  <c r="G705" i="2"/>
  <c r="K705" i="2"/>
  <c r="M705" i="2"/>
  <c r="F706" i="2"/>
  <c r="G706" i="2" s="1"/>
  <c r="K706" i="2"/>
  <c r="M706" i="2"/>
  <c r="F707" i="2"/>
  <c r="G707" i="2"/>
  <c r="H707" i="2"/>
  <c r="K707" i="2"/>
  <c r="M707" i="2"/>
  <c r="F708" i="2"/>
  <c r="G708" i="2"/>
  <c r="K708" i="2"/>
  <c r="M708" i="2"/>
  <c r="F709" i="2"/>
  <c r="G709" i="2"/>
  <c r="K709" i="2"/>
  <c r="M709" i="2"/>
  <c r="F724" i="2"/>
  <c r="G724" i="2"/>
  <c r="K724" i="2"/>
  <c r="M724" i="2"/>
  <c r="F725" i="2"/>
  <c r="G725" i="2"/>
  <c r="K725" i="2"/>
  <c r="M725" i="2"/>
  <c r="F726" i="2"/>
  <c r="G726" i="2"/>
  <c r="K726" i="2"/>
  <c r="M726" i="2"/>
  <c r="F727" i="2"/>
  <c r="G727" i="2"/>
  <c r="K727" i="2"/>
  <c r="M727" i="2"/>
  <c r="F728" i="2"/>
  <c r="G728" i="2"/>
  <c r="H728" i="2" s="1"/>
  <c r="K728" i="2"/>
  <c r="M728" i="2"/>
  <c r="F729" i="2"/>
  <c r="G729" i="2" s="1"/>
  <c r="K729" i="2"/>
  <c r="M729" i="2"/>
  <c r="F730" i="2"/>
  <c r="G730" i="2" s="1"/>
  <c r="H730" i="2"/>
  <c r="K730" i="2"/>
  <c r="M730" i="2"/>
  <c r="F731" i="2"/>
  <c r="G731" i="2"/>
  <c r="K731" i="2"/>
  <c r="M731" i="2"/>
  <c r="F732" i="2"/>
  <c r="G732" i="2"/>
  <c r="H732" i="2" s="1"/>
  <c r="K732" i="2"/>
  <c r="M732" i="2"/>
  <c r="F733" i="2"/>
  <c r="G733" i="2" s="1"/>
  <c r="K733" i="2"/>
  <c r="M733" i="2"/>
  <c r="F734" i="2"/>
  <c r="G734" i="2" s="1"/>
  <c r="H734" i="2" s="1"/>
  <c r="I734" i="2" s="1"/>
  <c r="K734" i="2"/>
  <c r="M734" i="2"/>
  <c r="F735" i="2"/>
  <c r="G735" i="2"/>
  <c r="K735" i="2"/>
  <c r="M735" i="2"/>
  <c r="M749" i="2" s="1"/>
  <c r="M949" i="2" s="1"/>
  <c r="F736" i="2"/>
  <c r="G736" i="2"/>
  <c r="K736" i="2"/>
  <c r="M736" i="2"/>
  <c r="F737" i="2"/>
  <c r="G737" i="2" s="1"/>
  <c r="K737" i="2"/>
  <c r="M737" i="2"/>
  <c r="F738" i="2"/>
  <c r="G738" i="2" s="1"/>
  <c r="H738" i="2"/>
  <c r="K738" i="2"/>
  <c r="M738" i="2"/>
  <c r="F739" i="2"/>
  <c r="G739" i="2"/>
  <c r="H739" i="2" s="1"/>
  <c r="K739" i="2"/>
  <c r="M739" i="2"/>
  <c r="F740" i="2"/>
  <c r="G740" i="2" s="1"/>
  <c r="H740" i="2" s="1"/>
  <c r="K740" i="2"/>
  <c r="M740" i="2"/>
  <c r="F741" i="2"/>
  <c r="G741" i="2"/>
  <c r="H741" i="2" s="1"/>
  <c r="K741" i="2"/>
  <c r="M741" i="2"/>
  <c r="F742" i="2"/>
  <c r="G742" i="2" s="1"/>
  <c r="H742" i="2" s="1"/>
  <c r="K742" i="2"/>
  <c r="M742" i="2"/>
  <c r="F743" i="2"/>
  <c r="G743" i="2" s="1"/>
  <c r="K743" i="2"/>
  <c r="M743" i="2"/>
  <c r="F744" i="2"/>
  <c r="G744" i="2"/>
  <c r="K744" i="2"/>
  <c r="M744" i="2"/>
  <c r="F745" i="2"/>
  <c r="G745" i="2" s="1"/>
  <c r="K745" i="2"/>
  <c r="M745" i="2"/>
  <c r="F746" i="2"/>
  <c r="G746" i="2"/>
  <c r="H746" i="2" s="1"/>
  <c r="K746" i="2"/>
  <c r="M746" i="2"/>
  <c r="F747" i="2"/>
  <c r="G747" i="2" s="1"/>
  <c r="K747" i="2"/>
  <c r="M747" i="2"/>
  <c r="F748" i="2"/>
  <c r="G748" i="2"/>
  <c r="K748" i="2"/>
  <c r="M748" i="2"/>
  <c r="F761" i="2"/>
  <c r="G761" i="2"/>
  <c r="K761" i="2"/>
  <c r="M761" i="2"/>
  <c r="F762" i="2"/>
  <c r="K762" i="2"/>
  <c r="M762" i="2"/>
  <c r="F763" i="2"/>
  <c r="G763" i="2"/>
  <c r="H763" i="2" s="1"/>
  <c r="K763" i="2"/>
  <c r="M763" i="2"/>
  <c r="F764" i="2"/>
  <c r="G764" i="2" s="1"/>
  <c r="H764" i="2" s="1"/>
  <c r="I764" i="2" s="1"/>
  <c r="N764" i="2" s="1"/>
  <c r="K764" i="2"/>
  <c r="M764" i="2"/>
  <c r="F765" i="2"/>
  <c r="G765" i="2" s="1"/>
  <c r="K765" i="2"/>
  <c r="M765" i="2"/>
  <c r="F766" i="2"/>
  <c r="G766" i="2"/>
  <c r="K766" i="2"/>
  <c r="M766" i="2"/>
  <c r="F767" i="2"/>
  <c r="G767" i="2" s="1"/>
  <c r="K767" i="2"/>
  <c r="M767" i="2"/>
  <c r="F768" i="2"/>
  <c r="G768" i="2"/>
  <c r="K768" i="2"/>
  <c r="M768" i="2"/>
  <c r="F769" i="2"/>
  <c r="G769" i="2" s="1"/>
  <c r="H769" i="2" s="1"/>
  <c r="K769" i="2"/>
  <c r="M769" i="2"/>
  <c r="F770" i="2"/>
  <c r="G770" i="2" s="1"/>
  <c r="K770" i="2"/>
  <c r="M770" i="2"/>
  <c r="F771" i="2"/>
  <c r="G771" i="2" s="1"/>
  <c r="K771" i="2"/>
  <c r="M771" i="2"/>
  <c r="F772" i="2"/>
  <c r="G772" i="2" s="1"/>
  <c r="K772" i="2"/>
  <c r="M772" i="2"/>
  <c r="F773" i="2"/>
  <c r="G773" i="2" s="1"/>
  <c r="K773" i="2"/>
  <c r="M773" i="2"/>
  <c r="F774" i="2"/>
  <c r="G774" i="2" s="1"/>
  <c r="H774" i="2" s="1"/>
  <c r="I774" i="2" s="1"/>
  <c r="K774" i="2"/>
  <c r="M774" i="2"/>
  <c r="F775" i="2"/>
  <c r="G775" i="2"/>
  <c r="H775" i="2" s="1"/>
  <c r="K775" i="2"/>
  <c r="M775" i="2"/>
  <c r="F776" i="2"/>
  <c r="G776" i="2" s="1"/>
  <c r="H776" i="2" s="1"/>
  <c r="K776" i="2"/>
  <c r="M776" i="2"/>
  <c r="F777" i="2"/>
  <c r="G777" i="2"/>
  <c r="K777" i="2"/>
  <c r="M777" i="2"/>
  <c r="F778" i="2"/>
  <c r="G778" i="2" s="1"/>
  <c r="K778" i="2"/>
  <c r="M778" i="2"/>
  <c r="F779" i="2"/>
  <c r="G779" i="2"/>
  <c r="H779" i="2" s="1"/>
  <c r="K779" i="2"/>
  <c r="M779" i="2"/>
  <c r="F780" i="2"/>
  <c r="G780" i="2" s="1"/>
  <c r="H780" i="2" s="1"/>
  <c r="K780" i="2"/>
  <c r="M780" i="2"/>
  <c r="F781" i="2"/>
  <c r="G781" i="2"/>
  <c r="K781" i="2"/>
  <c r="M781" i="2"/>
  <c r="F782" i="2"/>
  <c r="G782" i="2"/>
  <c r="K782" i="2"/>
  <c r="M782" i="2"/>
  <c r="F783" i="2"/>
  <c r="G783" i="2"/>
  <c r="H783" i="2"/>
  <c r="K783" i="2"/>
  <c r="M783" i="2"/>
  <c r="F784" i="2"/>
  <c r="G784" i="2" s="1"/>
  <c r="H784" i="2" s="1"/>
  <c r="K784" i="2"/>
  <c r="M784" i="2"/>
  <c r="F785" i="2"/>
  <c r="G785" i="2"/>
  <c r="K785" i="2"/>
  <c r="M785" i="2"/>
  <c r="F798" i="2"/>
  <c r="G798" i="2"/>
  <c r="H798" i="2" s="1"/>
  <c r="K798" i="2"/>
  <c r="M798" i="2"/>
  <c r="F799" i="2"/>
  <c r="G799" i="2" s="1"/>
  <c r="K799" i="2"/>
  <c r="M799" i="2"/>
  <c r="F800" i="2"/>
  <c r="G800" i="2" s="1"/>
  <c r="K800" i="2"/>
  <c r="M800" i="2"/>
  <c r="F801" i="2"/>
  <c r="G801" i="2" s="1"/>
  <c r="K801" i="2"/>
  <c r="M801" i="2"/>
  <c r="F802" i="2"/>
  <c r="G802" i="2" s="1"/>
  <c r="K802" i="2"/>
  <c r="M802" i="2"/>
  <c r="F803" i="2"/>
  <c r="G803" i="2" s="1"/>
  <c r="H803" i="2" s="1"/>
  <c r="K803" i="2"/>
  <c r="M803" i="2"/>
  <c r="F804" i="2"/>
  <c r="G804" i="2"/>
  <c r="K804" i="2"/>
  <c r="M804" i="2"/>
  <c r="F805" i="2"/>
  <c r="G805" i="2" s="1"/>
  <c r="H805" i="2"/>
  <c r="K805" i="2"/>
  <c r="M805" i="2"/>
  <c r="F806" i="2"/>
  <c r="G806" i="2"/>
  <c r="K806" i="2"/>
  <c r="M806" i="2"/>
  <c r="F807" i="2"/>
  <c r="K807" i="2"/>
  <c r="M807" i="2"/>
  <c r="F808" i="2"/>
  <c r="G808" i="2" s="1"/>
  <c r="H808" i="2" s="1"/>
  <c r="K808" i="2"/>
  <c r="M808" i="2"/>
  <c r="F809" i="2"/>
  <c r="G809" i="2"/>
  <c r="H809" i="2" s="1"/>
  <c r="K809" i="2"/>
  <c r="M809" i="2"/>
  <c r="F810" i="2"/>
  <c r="G810" i="2"/>
  <c r="H810" i="2" s="1"/>
  <c r="K810" i="2"/>
  <c r="M810" i="2"/>
  <c r="F811" i="2"/>
  <c r="G811" i="2" s="1"/>
  <c r="K811" i="2"/>
  <c r="M811" i="2"/>
  <c r="F812" i="2"/>
  <c r="G812" i="2" s="1"/>
  <c r="K812" i="2"/>
  <c r="M812" i="2"/>
  <c r="F813" i="2"/>
  <c r="G813" i="2" s="1"/>
  <c r="H813" i="2" s="1"/>
  <c r="K813" i="2"/>
  <c r="M813" i="2"/>
  <c r="F814" i="2"/>
  <c r="G814" i="2"/>
  <c r="H814" i="2" s="1"/>
  <c r="K814" i="2"/>
  <c r="M814" i="2"/>
  <c r="F815" i="2"/>
  <c r="G815" i="2" s="1"/>
  <c r="H815" i="2" s="1"/>
  <c r="K815" i="2"/>
  <c r="M815" i="2"/>
  <c r="F816" i="2"/>
  <c r="G816" i="2" s="1"/>
  <c r="K816" i="2"/>
  <c r="M816" i="2"/>
  <c r="F817" i="2"/>
  <c r="G817" i="2" s="1"/>
  <c r="K817" i="2"/>
  <c r="M817" i="2"/>
  <c r="F818" i="2"/>
  <c r="G818" i="2" s="1"/>
  <c r="K818" i="2"/>
  <c r="M818" i="2"/>
  <c r="F819" i="2"/>
  <c r="G819" i="2"/>
  <c r="K819" i="2"/>
  <c r="M819" i="2"/>
  <c r="F820" i="2"/>
  <c r="G820" i="2" s="1"/>
  <c r="H820" i="2" s="1"/>
  <c r="K820" i="2"/>
  <c r="M820" i="2"/>
  <c r="F821" i="2"/>
  <c r="G821" i="2" s="1"/>
  <c r="H821" i="2" s="1"/>
  <c r="K821" i="2"/>
  <c r="M821" i="2"/>
  <c r="F822" i="2"/>
  <c r="G822" i="2" s="1"/>
  <c r="H822" i="2"/>
  <c r="K822" i="2"/>
  <c r="M822" i="2"/>
  <c r="F837" i="2"/>
  <c r="G837" i="2" s="1"/>
  <c r="K837" i="2"/>
  <c r="M837" i="2"/>
  <c r="F838" i="2"/>
  <c r="G838" i="2"/>
  <c r="K838" i="2"/>
  <c r="M838" i="2"/>
  <c r="F839" i="2"/>
  <c r="G839" i="2" s="1"/>
  <c r="K839" i="2"/>
  <c r="M839" i="2"/>
  <c r="F840" i="2"/>
  <c r="K840" i="2"/>
  <c r="M840" i="2"/>
  <c r="F841" i="2"/>
  <c r="G841" i="2"/>
  <c r="H841" i="2" s="1"/>
  <c r="K841" i="2"/>
  <c r="M841" i="2"/>
  <c r="F842" i="2"/>
  <c r="G842" i="2"/>
  <c r="K842" i="2"/>
  <c r="M842" i="2"/>
  <c r="F843" i="2"/>
  <c r="G843" i="2" s="1"/>
  <c r="H843" i="2" s="1"/>
  <c r="K843" i="2"/>
  <c r="M843" i="2"/>
  <c r="F844" i="2"/>
  <c r="G844" i="2"/>
  <c r="K844" i="2"/>
  <c r="M844" i="2"/>
  <c r="F845" i="2"/>
  <c r="G845" i="2"/>
  <c r="K845" i="2"/>
  <c r="M845" i="2"/>
  <c r="F846" i="2"/>
  <c r="G846" i="2"/>
  <c r="K846" i="2"/>
  <c r="M846" i="2"/>
  <c r="F847" i="2"/>
  <c r="G847" i="2"/>
  <c r="H847" i="2" s="1"/>
  <c r="K847" i="2"/>
  <c r="M847" i="2"/>
  <c r="F848" i="2"/>
  <c r="G848" i="2" s="1"/>
  <c r="H848" i="2"/>
  <c r="I848" i="2" s="1"/>
  <c r="K848" i="2"/>
  <c r="M848" i="2"/>
  <c r="F849" i="2"/>
  <c r="G849" i="2"/>
  <c r="H849" i="2" s="1"/>
  <c r="I849" i="2"/>
  <c r="K849" i="2"/>
  <c r="M849" i="2"/>
  <c r="F850" i="2"/>
  <c r="G850" i="2"/>
  <c r="H850" i="2" s="1"/>
  <c r="I850" i="2" s="1"/>
  <c r="K850" i="2"/>
  <c r="M850" i="2"/>
  <c r="F851" i="2"/>
  <c r="G851" i="2"/>
  <c r="K851" i="2"/>
  <c r="M851" i="2"/>
  <c r="F852" i="2"/>
  <c r="G852" i="2" s="1"/>
  <c r="K852" i="2"/>
  <c r="M852" i="2"/>
  <c r="F853" i="2"/>
  <c r="G853" i="2" s="1"/>
  <c r="H853" i="2" s="1"/>
  <c r="K853" i="2"/>
  <c r="M853" i="2"/>
  <c r="F854" i="2"/>
  <c r="G854" i="2"/>
  <c r="H854" i="2" s="1"/>
  <c r="N854" i="2" s="1"/>
  <c r="K854" i="2"/>
  <c r="M854" i="2"/>
  <c r="F855" i="2"/>
  <c r="G855" i="2" s="1"/>
  <c r="H855" i="2" s="1"/>
  <c r="K855" i="2"/>
  <c r="M855" i="2"/>
  <c r="F856" i="2"/>
  <c r="G856" i="2"/>
  <c r="H856" i="2"/>
  <c r="I856" i="2" s="1"/>
  <c r="K856" i="2"/>
  <c r="M856" i="2"/>
  <c r="F857" i="2"/>
  <c r="G857" i="2" s="1"/>
  <c r="H857" i="2"/>
  <c r="K857" i="2"/>
  <c r="M857" i="2"/>
  <c r="F858" i="2"/>
  <c r="G858" i="2"/>
  <c r="H858" i="2" s="1"/>
  <c r="I858" i="2" s="1"/>
  <c r="K858" i="2"/>
  <c r="M858" i="2"/>
  <c r="F859" i="2"/>
  <c r="G859" i="2"/>
  <c r="H859" i="2" s="1"/>
  <c r="K859" i="2"/>
  <c r="M859" i="2"/>
  <c r="F860" i="2"/>
  <c r="G860" i="2" s="1"/>
  <c r="K860" i="2"/>
  <c r="M860" i="2"/>
  <c r="F861" i="2"/>
  <c r="G861" i="2" s="1"/>
  <c r="H861" i="2" s="1"/>
  <c r="K861" i="2"/>
  <c r="M861" i="2"/>
  <c r="F874" i="2"/>
  <c r="K874" i="2"/>
  <c r="M874" i="2"/>
  <c r="F875" i="2"/>
  <c r="G875" i="2" s="1"/>
  <c r="K875" i="2"/>
  <c r="M875" i="2"/>
  <c r="F876" i="2"/>
  <c r="G876" i="2" s="1"/>
  <c r="H876" i="2" s="1"/>
  <c r="I876" i="2" s="1"/>
  <c r="K876" i="2"/>
  <c r="M876" i="2"/>
  <c r="F877" i="2"/>
  <c r="G877" i="2"/>
  <c r="H877" i="2"/>
  <c r="I877" i="2" s="1"/>
  <c r="K877" i="2"/>
  <c r="M877" i="2"/>
  <c r="F878" i="2"/>
  <c r="G878" i="2" s="1"/>
  <c r="K878" i="2"/>
  <c r="M878" i="2"/>
  <c r="F879" i="2"/>
  <c r="G879" i="2" s="1"/>
  <c r="K879" i="2"/>
  <c r="M879" i="2"/>
  <c r="F880" i="2"/>
  <c r="G880" i="2" s="1"/>
  <c r="K880" i="2"/>
  <c r="M880" i="2"/>
  <c r="F881" i="2"/>
  <c r="G881" i="2" s="1"/>
  <c r="K881" i="2"/>
  <c r="M881" i="2"/>
  <c r="F882" i="2"/>
  <c r="G882" i="2" s="1"/>
  <c r="K882" i="2"/>
  <c r="M882" i="2"/>
  <c r="F883" i="2"/>
  <c r="G883" i="2" s="1"/>
  <c r="K883" i="2"/>
  <c r="M883" i="2"/>
  <c r="F884" i="2"/>
  <c r="G884" i="2" s="1"/>
  <c r="H884" i="2" s="1"/>
  <c r="K884" i="2"/>
  <c r="M884" i="2"/>
  <c r="F885" i="2"/>
  <c r="G885" i="2"/>
  <c r="K885" i="2"/>
  <c r="M885" i="2"/>
  <c r="F886" i="2"/>
  <c r="G886" i="2"/>
  <c r="H886" i="2"/>
  <c r="K886" i="2"/>
  <c r="M886" i="2"/>
  <c r="F887" i="2"/>
  <c r="G887" i="2" s="1"/>
  <c r="K887" i="2"/>
  <c r="M887" i="2"/>
  <c r="F888" i="2"/>
  <c r="G888" i="2" s="1"/>
  <c r="H888" i="2" s="1"/>
  <c r="K888" i="2"/>
  <c r="M888" i="2"/>
  <c r="F889" i="2"/>
  <c r="G889" i="2" s="1"/>
  <c r="K889" i="2"/>
  <c r="M889" i="2"/>
  <c r="F890" i="2"/>
  <c r="G890" i="2" s="1"/>
  <c r="K890" i="2"/>
  <c r="M890" i="2"/>
  <c r="F891" i="2"/>
  <c r="G891" i="2" s="1"/>
  <c r="H891" i="2" s="1"/>
  <c r="K891" i="2"/>
  <c r="M891" i="2"/>
  <c r="K892" i="2"/>
  <c r="M892" i="2"/>
  <c r="F893" i="2"/>
  <c r="G893" i="2"/>
  <c r="H893" i="2" s="1"/>
  <c r="K893" i="2"/>
  <c r="M893" i="2"/>
  <c r="F894" i="2"/>
  <c r="G894" i="2" s="1"/>
  <c r="H894" i="2" s="1"/>
  <c r="K894" i="2"/>
  <c r="M894" i="2"/>
  <c r="F895" i="2"/>
  <c r="G895" i="2" s="1"/>
  <c r="K895" i="2"/>
  <c r="M895" i="2"/>
  <c r="F896" i="2"/>
  <c r="G896" i="2" s="1"/>
  <c r="H896" i="2" s="1"/>
  <c r="K896" i="2"/>
  <c r="M896" i="2"/>
  <c r="F897" i="2"/>
  <c r="G897" i="2" s="1"/>
  <c r="H897" i="2" s="1"/>
  <c r="K897" i="2"/>
  <c r="M897" i="2"/>
  <c r="F898" i="2"/>
  <c r="G898" i="2"/>
  <c r="H898" i="2" s="1"/>
  <c r="K898" i="2"/>
  <c r="M898" i="2"/>
  <c r="F10" i="3"/>
  <c r="K10" i="3"/>
  <c r="F11" i="3"/>
  <c r="K11" i="3"/>
  <c r="F12" i="3"/>
  <c r="G12" i="3" s="1"/>
  <c r="K12" i="3"/>
  <c r="F13" i="3"/>
  <c r="K13" i="3"/>
  <c r="F14" i="3"/>
  <c r="K14" i="3"/>
  <c r="F15" i="3"/>
  <c r="K15" i="3"/>
  <c r="F16" i="3"/>
  <c r="K16" i="3"/>
  <c r="F17" i="3"/>
  <c r="K17" i="3"/>
  <c r="F18" i="3"/>
  <c r="K18" i="3"/>
  <c r="F19" i="3"/>
  <c r="G19" i="3" s="1"/>
  <c r="K19" i="3"/>
  <c r="F20" i="3"/>
  <c r="G20" i="3" s="1"/>
  <c r="K20" i="3"/>
  <c r="F21" i="3"/>
  <c r="K21" i="3"/>
  <c r="F22" i="3"/>
  <c r="K22" i="3"/>
  <c r="F23" i="3"/>
  <c r="K23" i="3"/>
  <c r="F24" i="3"/>
  <c r="G24" i="3" s="1"/>
  <c r="K24" i="3"/>
  <c r="F25" i="3"/>
  <c r="K25" i="3"/>
  <c r="F26" i="3"/>
  <c r="K26" i="3"/>
  <c r="F27" i="3"/>
  <c r="K27" i="3"/>
  <c r="F28" i="3"/>
  <c r="K28" i="3"/>
  <c r="F29" i="3"/>
  <c r="K29" i="3"/>
  <c r="F30" i="3"/>
  <c r="K30" i="3"/>
  <c r="F31" i="3"/>
  <c r="G31" i="3" s="1"/>
  <c r="H31" i="3" s="1"/>
  <c r="K31" i="3"/>
  <c r="F32" i="3"/>
  <c r="K32" i="3"/>
  <c r="F33" i="3"/>
  <c r="K33" i="3"/>
  <c r="K37" i="9"/>
  <c r="K10" i="12"/>
  <c r="M10" i="12"/>
  <c r="K11" i="12"/>
  <c r="M11" i="12"/>
  <c r="K12" i="12"/>
  <c r="M12" i="12"/>
  <c r="K13" i="12"/>
  <c r="M13" i="12"/>
  <c r="K14" i="12"/>
  <c r="M14" i="12"/>
  <c r="K15" i="12"/>
  <c r="M15" i="12"/>
  <c r="K16" i="12"/>
  <c r="M16" i="12"/>
  <c r="K17" i="12"/>
  <c r="M17" i="12"/>
  <c r="K18" i="12"/>
  <c r="M18" i="12"/>
  <c r="K19" i="12"/>
  <c r="M19" i="12"/>
  <c r="K20" i="12"/>
  <c r="M20" i="12"/>
  <c r="K21" i="12"/>
  <c r="M21" i="12"/>
  <c r="K22" i="12"/>
  <c r="M22" i="12"/>
  <c r="K23" i="12"/>
  <c r="M23" i="12"/>
  <c r="K24" i="12"/>
  <c r="M24" i="12"/>
  <c r="K25" i="12"/>
  <c r="M25" i="12"/>
  <c r="K26" i="12"/>
  <c r="M26" i="12"/>
  <c r="K27" i="12"/>
  <c r="M27" i="12"/>
  <c r="K28" i="12"/>
  <c r="M28" i="12"/>
  <c r="K29" i="12"/>
  <c r="M29" i="12"/>
  <c r="K30" i="12"/>
  <c r="M30" i="12"/>
  <c r="K31" i="12"/>
  <c r="M31" i="12"/>
  <c r="K32" i="12"/>
  <c r="M32" i="12"/>
  <c r="K33" i="12"/>
  <c r="M33" i="12"/>
  <c r="H909" i="2"/>
  <c r="H873" i="2"/>
  <c r="H836" i="2"/>
  <c r="H797" i="2"/>
  <c r="H760" i="2"/>
  <c r="H723" i="2"/>
  <c r="H684" i="2"/>
  <c r="H647" i="2"/>
  <c r="H610" i="2"/>
  <c r="H571" i="2"/>
  <c r="H534" i="2"/>
  <c r="H497" i="2"/>
  <c r="H458" i="2"/>
  <c r="H422" i="2"/>
  <c r="H386" i="2"/>
  <c r="H347" i="2"/>
  <c r="H310" i="2"/>
  <c r="H273" i="2"/>
  <c r="H234" i="2"/>
  <c r="H197" i="2"/>
  <c r="H160" i="2"/>
  <c r="H121" i="2"/>
  <c r="H84" i="2"/>
  <c r="H47" i="2"/>
  <c r="F73" i="2"/>
  <c r="F913" i="2" s="1"/>
  <c r="F223" i="2"/>
  <c r="F921" i="2" s="1"/>
  <c r="F448" i="2"/>
  <c r="F933" i="2" s="1"/>
  <c r="G35" i="9"/>
  <c r="H483" i="2"/>
  <c r="H700" i="2"/>
  <c r="I700" i="2" s="1"/>
  <c r="N700" i="2" s="1"/>
  <c r="H688" i="2"/>
  <c r="H664" i="2"/>
  <c r="H557" i="2"/>
  <c r="H555" i="2"/>
  <c r="H553" i="2"/>
  <c r="H551" i="2"/>
  <c r="H547" i="2"/>
  <c r="H543" i="2"/>
  <c r="H539" i="2"/>
  <c r="H521" i="2"/>
  <c r="H519" i="2"/>
  <c r="H513" i="2"/>
  <c r="H507" i="2"/>
  <c r="H505" i="2"/>
  <c r="H474" i="2"/>
  <c r="I474" i="2"/>
  <c r="H462" i="2"/>
  <c r="I462" i="2"/>
  <c r="N462" i="2" s="1"/>
  <c r="H435" i="2"/>
  <c r="H431" i="2"/>
  <c r="I431" i="2" s="1"/>
  <c r="H396" i="2"/>
  <c r="H388" i="2"/>
  <c r="H366" i="2"/>
  <c r="H362" i="2"/>
  <c r="H332" i="2"/>
  <c r="H240" i="2"/>
  <c r="H204" i="2"/>
  <c r="N204" i="2" s="1"/>
  <c r="I204" i="2"/>
  <c r="H128" i="2"/>
  <c r="H100" i="2"/>
  <c r="I100" i="2" s="1"/>
  <c r="H88" i="2"/>
  <c r="I88" i="2" s="1"/>
  <c r="G10" i="2"/>
  <c r="H882" i="2"/>
  <c r="H846" i="2"/>
  <c r="H737" i="2"/>
  <c r="I737" i="2" s="1"/>
  <c r="H699" i="2"/>
  <c r="H697" i="2"/>
  <c r="I697" i="2" s="1"/>
  <c r="N697" i="2"/>
  <c r="H689" i="2"/>
  <c r="H653" i="2"/>
  <c r="H651" i="2"/>
  <c r="I651" i="2" s="1"/>
  <c r="H633" i="2"/>
  <c r="I633" i="2" s="1"/>
  <c r="H623" i="2"/>
  <c r="I623" i="2" s="1"/>
  <c r="N623" i="2" s="1"/>
  <c r="H617" i="2"/>
  <c r="H595" i="2"/>
  <c r="H587" i="2"/>
  <c r="H585" i="2"/>
  <c r="H579" i="2"/>
  <c r="H573" i="2"/>
  <c r="I573" i="2" s="1"/>
  <c r="H552" i="2"/>
  <c r="I552" i="2" s="1"/>
  <c r="H520" i="2"/>
  <c r="I520" i="2" s="1"/>
  <c r="H516" i="2"/>
  <c r="I516" i="2" s="1"/>
  <c r="H508" i="2"/>
  <c r="H481" i="2"/>
  <c r="H479" i="2"/>
  <c r="I479" i="2" s="1"/>
  <c r="N479" i="2" s="1"/>
  <c r="H473" i="2"/>
  <c r="I473" i="2" s="1"/>
  <c r="H471" i="2"/>
  <c r="H469" i="2"/>
  <c r="H467" i="2"/>
  <c r="H463" i="2"/>
  <c r="I463" i="2" s="1"/>
  <c r="H461" i="2"/>
  <c r="I461" i="2" s="1"/>
  <c r="H444" i="2"/>
  <c r="I444" i="2" s="1"/>
  <c r="N444" i="2" s="1"/>
  <c r="H438" i="2"/>
  <c r="H436" i="2"/>
  <c r="H430" i="2"/>
  <c r="I430" i="2" s="1"/>
  <c r="N430" i="2" s="1"/>
  <c r="H411" i="2"/>
  <c r="H409" i="2"/>
  <c r="H405" i="2"/>
  <c r="I405" i="2" s="1"/>
  <c r="H403" i="2"/>
  <c r="I403" i="2" s="1"/>
  <c r="H401" i="2"/>
  <c r="I401" i="2" s="1"/>
  <c r="N401" i="2" s="1"/>
  <c r="H393" i="2"/>
  <c r="H359" i="2"/>
  <c r="H357" i="2"/>
  <c r="H333" i="2"/>
  <c r="H295" i="2"/>
  <c r="H257" i="2"/>
  <c r="I257" i="2" s="1"/>
  <c r="H255" i="2"/>
  <c r="H219" i="2"/>
  <c r="H209" i="2"/>
  <c r="H143" i="2"/>
  <c r="H133" i="2"/>
  <c r="I133" i="2" s="1"/>
  <c r="H131" i="2"/>
  <c r="I131" i="2" s="1"/>
  <c r="H125" i="2"/>
  <c r="I125" i="2" s="1"/>
  <c r="H123" i="2"/>
  <c r="I123" i="2" s="1"/>
  <c r="N123" i="2" s="1"/>
  <c r="H93" i="2"/>
  <c r="H37" i="9"/>
  <c r="H30" i="9"/>
  <c r="H28" i="9"/>
  <c r="I28" i="9"/>
  <c r="L28" i="9" s="1"/>
  <c r="H24" i="9"/>
  <c r="H20" i="9"/>
  <c r="H18" i="9"/>
  <c r="H36" i="9"/>
  <c r="H29" i="9"/>
  <c r="H27" i="9"/>
  <c r="H25" i="9"/>
  <c r="H21" i="9"/>
  <c r="H19" i="9"/>
  <c r="I19" i="9" s="1"/>
  <c r="L19" i="9" s="1"/>
  <c r="H17" i="9"/>
  <c r="I17" i="9" s="1"/>
  <c r="H13" i="9"/>
  <c r="G10" i="9"/>
  <c r="H15" i="12"/>
  <c r="H12" i="9"/>
  <c r="I12" i="9" s="1"/>
  <c r="G9" i="12"/>
  <c r="F636" i="2"/>
  <c r="F943" i="2" s="1"/>
  <c r="F484" i="2"/>
  <c r="F935" i="2" s="1"/>
  <c r="F412" i="2"/>
  <c r="F931" i="2" s="1"/>
  <c r="F260" i="2"/>
  <c r="F923" i="2"/>
  <c r="F110" i="2"/>
  <c r="F915" i="2" s="1"/>
  <c r="I898" i="2"/>
  <c r="K484" i="2"/>
  <c r="K935" i="2" s="1"/>
  <c r="I407" i="2"/>
  <c r="N407" i="2" s="1"/>
  <c r="N391" i="2"/>
  <c r="I320" i="2"/>
  <c r="N320" i="2" s="1"/>
  <c r="K186" i="2"/>
  <c r="K919" i="2"/>
  <c r="I29" i="9"/>
  <c r="L29" i="9" s="1"/>
  <c r="I27" i="9"/>
  <c r="I21" i="9"/>
  <c r="L21" i="9" s="1"/>
  <c r="K33" i="9"/>
  <c r="F33" i="9"/>
  <c r="G33" i="9"/>
  <c r="F38" i="9"/>
  <c r="D13" i="7"/>
  <c r="H765" i="2"/>
  <c r="H581" i="2"/>
  <c r="M523" i="2"/>
  <c r="M937" i="2"/>
  <c r="M484" i="2"/>
  <c r="M935" i="2"/>
  <c r="I810" i="2"/>
  <c r="N810" i="2"/>
  <c r="I410" i="2"/>
  <c r="N410" i="2"/>
  <c r="I24" i="9"/>
  <c r="L24" i="9"/>
  <c r="I688" i="2"/>
  <c r="N688" i="2" s="1"/>
  <c r="N463" i="2"/>
  <c r="I84" i="2"/>
  <c r="I310" i="2"/>
  <c r="G9" i="9"/>
  <c r="I234" i="2"/>
  <c r="I47" i="2"/>
  <c r="I855" i="2"/>
  <c r="N855" i="2" s="1"/>
  <c r="I579" i="2"/>
  <c r="N579" i="2" s="1"/>
  <c r="I511" i="2"/>
  <c r="N511" i="2" s="1"/>
  <c r="I438" i="2"/>
  <c r="N438" i="2" s="1"/>
  <c r="I658" i="2"/>
  <c r="N658" i="2" s="1"/>
  <c r="I435" i="2"/>
  <c r="N435" i="2"/>
  <c r="I409" i="2"/>
  <c r="N409" i="2" s="1"/>
  <c r="I822" i="2"/>
  <c r="N822" i="2" s="1"/>
  <c r="I798" i="2"/>
  <c r="N798" i="2" s="1"/>
  <c r="I502" i="2"/>
  <c r="N502" i="2" s="1"/>
  <c r="I13" i="9"/>
  <c r="L13" i="9"/>
  <c r="I202" i="2"/>
  <c r="N202" i="2" s="1"/>
  <c r="I240" i="2"/>
  <c r="I366" i="2"/>
  <c r="N366" i="2"/>
  <c r="I574" i="2"/>
  <c r="I586" i="2"/>
  <c r="N586" i="2" s="1"/>
  <c r="I459" i="2"/>
  <c r="N459" i="2" s="1"/>
  <c r="I467" i="2"/>
  <c r="I557" i="2"/>
  <c r="N557" i="2"/>
  <c r="I699" i="2"/>
  <c r="N699" i="2" s="1"/>
  <c r="I861" i="2"/>
  <c r="I873" i="2"/>
  <c r="I37" i="9"/>
  <c r="I760" i="2"/>
  <c r="I36" i="9"/>
  <c r="L36" i="9"/>
  <c r="I783" i="2"/>
  <c r="N783" i="2" s="1"/>
  <c r="I666" i="2"/>
  <c r="N666" i="2" s="1"/>
  <c r="I634" i="2"/>
  <c r="N634" i="2" s="1"/>
  <c r="I437" i="2"/>
  <c r="N437" i="2"/>
  <c r="I429" i="2"/>
  <c r="N429" i="2" s="1"/>
  <c r="H879" i="2"/>
  <c r="I879" i="2"/>
  <c r="H860" i="2"/>
  <c r="I860" i="2" s="1"/>
  <c r="N860" i="2" s="1"/>
  <c r="H817" i="2"/>
  <c r="I817" i="2"/>
  <c r="H731" i="2"/>
  <c r="H694" i="2"/>
  <c r="I657" i="2"/>
  <c r="H613" i="2"/>
  <c r="I894" i="2"/>
  <c r="N894" i="2" s="1"/>
  <c r="I815" i="2"/>
  <c r="N815" i="2"/>
  <c r="H772" i="2"/>
  <c r="I772" i="2" s="1"/>
  <c r="H767" i="2"/>
  <c r="I767" i="2" s="1"/>
  <c r="H733" i="2"/>
  <c r="I733" i="2" s="1"/>
  <c r="H726" i="2"/>
  <c r="I726" i="2" s="1"/>
  <c r="H692" i="2"/>
  <c r="H655" i="2"/>
  <c r="I655" i="2"/>
  <c r="N849" i="2"/>
  <c r="H583" i="2"/>
  <c r="H550" i="2"/>
  <c r="I550" i="2" s="1"/>
  <c r="H472" i="2"/>
  <c r="H445" i="2"/>
  <c r="E13" i="7"/>
  <c r="I692" i="2"/>
  <c r="N692" i="2" s="1"/>
  <c r="I896" i="2"/>
  <c r="N896" i="2" s="1"/>
  <c r="H887" i="2"/>
  <c r="I887" i="2" s="1"/>
  <c r="H881" i="2"/>
  <c r="I881" i="2"/>
  <c r="H875" i="2"/>
  <c r="I875" i="2" s="1"/>
  <c r="N875" i="2" s="1"/>
  <c r="H812" i="2"/>
  <c r="H804" i="2"/>
  <c r="H800" i="2"/>
  <c r="H799" i="2"/>
  <c r="H782" i="2"/>
  <c r="H778" i="2"/>
  <c r="H777" i="2"/>
  <c r="H766" i="2"/>
  <c r="H744" i="2"/>
  <c r="I744" i="2" s="1"/>
  <c r="H743" i="2"/>
  <c r="I730" i="2"/>
  <c r="H729" i="2"/>
  <c r="I729" i="2" s="1"/>
  <c r="N729" i="2" s="1"/>
  <c r="H727" i="2"/>
  <c r="H22" i="12"/>
  <c r="I22" i="12" s="1"/>
  <c r="H21" i="12"/>
  <c r="N574" i="2"/>
  <c r="I859" i="2"/>
  <c r="N859" i="2"/>
  <c r="I728" i="2"/>
  <c r="N728" i="2" s="1"/>
  <c r="H33" i="9"/>
  <c r="H845" i="2"/>
  <c r="I845" i="2" s="1"/>
  <c r="H705" i="2"/>
  <c r="I705" i="2"/>
  <c r="H686" i="2"/>
  <c r="I686" i="2" s="1"/>
  <c r="H667" i="2"/>
  <c r="H656" i="2"/>
  <c r="I626" i="2"/>
  <c r="N626" i="2" s="1"/>
  <c r="H625" i="2"/>
  <c r="H591" i="2"/>
  <c r="H572" i="2"/>
  <c r="H538" i="2"/>
  <c r="H537" i="2"/>
  <c r="I537" i="2" s="1"/>
  <c r="N537" i="2" s="1"/>
  <c r="H510" i="2"/>
  <c r="N510" i="2" s="1"/>
  <c r="I510" i="2"/>
  <c r="H509" i="2"/>
  <c r="I509" i="2" s="1"/>
  <c r="I507" i="2"/>
  <c r="N507" i="2" s="1"/>
  <c r="H460" i="2"/>
  <c r="I460" i="2" s="1"/>
  <c r="H447" i="2"/>
  <c r="I447" i="2" s="1"/>
  <c r="H446" i="2"/>
  <c r="I446" i="2" s="1"/>
  <c r="N446" i="2" s="1"/>
  <c r="H443" i="2"/>
  <c r="I443" i="2" s="1"/>
  <c r="H442" i="2"/>
  <c r="I442" i="2" s="1"/>
  <c r="H402" i="2"/>
  <c r="H400" i="2"/>
  <c r="I400" i="2" s="1"/>
  <c r="H399" i="2"/>
  <c r="H372" i="2"/>
  <c r="I372" i="2" s="1"/>
  <c r="H370" i="2"/>
  <c r="I370" i="2"/>
  <c r="H355" i="2"/>
  <c r="I355" i="2" s="1"/>
  <c r="H328" i="2"/>
  <c r="H327" i="2"/>
  <c r="I327" i="2" s="1"/>
  <c r="H312" i="2"/>
  <c r="I312" i="2" s="1"/>
  <c r="H235" i="2"/>
  <c r="I235" i="2" s="1"/>
  <c r="N235" i="2" s="1"/>
  <c r="H138" i="2"/>
  <c r="H108" i="2"/>
  <c r="L12" i="9"/>
  <c r="I696" i="2"/>
  <c r="N696" i="2"/>
  <c r="H724" i="2"/>
  <c r="I724" i="2" s="1"/>
  <c r="N724" i="2" s="1"/>
  <c r="G11" i="3"/>
  <c r="H11" i="3" s="1"/>
  <c r="G13" i="3"/>
  <c r="G22" i="3"/>
  <c r="G23" i="3"/>
  <c r="G25" i="3"/>
  <c r="I477" i="2"/>
  <c r="N477" i="2" s="1"/>
  <c r="N730" i="2"/>
  <c r="I778" i="2"/>
  <c r="N778" i="2"/>
  <c r="I782" i="2"/>
  <c r="N782" i="2"/>
  <c r="I800" i="2"/>
  <c r="N800" i="2"/>
  <c r="I804" i="2"/>
  <c r="N804" i="2" s="1"/>
  <c r="N876" i="2"/>
  <c r="I167" i="2"/>
  <c r="N167" i="2" s="1"/>
  <c r="L27" i="9"/>
  <c r="H216" i="2"/>
  <c r="N216" i="2" s="1"/>
  <c r="I216" i="2"/>
  <c r="H785" i="2"/>
  <c r="I785" i="2" s="1"/>
  <c r="I280" i="2"/>
  <c r="N280" i="2"/>
  <c r="H818" i="2"/>
  <c r="H816" i="2"/>
  <c r="I816" i="2" s="1"/>
  <c r="N816" i="2" s="1"/>
  <c r="H806" i="2"/>
  <c r="I806" i="2" s="1"/>
  <c r="N806" i="2" s="1"/>
  <c r="H802" i="2"/>
  <c r="I802" i="2" s="1"/>
  <c r="I619" i="2"/>
  <c r="N619" i="2" s="1"/>
  <c r="H589" i="2"/>
  <c r="I589" i="2" s="1"/>
  <c r="N589" i="2" s="1"/>
  <c r="I581" i="2"/>
  <c r="N581" i="2" s="1"/>
  <c r="H536" i="2"/>
  <c r="H499" i="2"/>
  <c r="I499" i="2" s="1"/>
  <c r="N499" i="2" s="1"/>
  <c r="H475" i="2"/>
  <c r="I475" i="2" s="1"/>
  <c r="N475" i="2" s="1"/>
  <c r="H466" i="2"/>
  <c r="N466" i="2" s="1"/>
  <c r="I466" i="2"/>
  <c r="I436" i="2"/>
  <c r="N436" i="2" s="1"/>
  <c r="H424" i="2"/>
  <c r="H408" i="2"/>
  <c r="I408" i="2" s="1"/>
  <c r="N408" i="2" s="1"/>
  <c r="H96" i="2"/>
  <c r="I211" i="2"/>
  <c r="N211" i="2" s="1"/>
  <c r="H145" i="2"/>
  <c r="I145" i="2" s="1"/>
  <c r="N145" i="2" s="1"/>
  <c r="I538" i="2"/>
  <c r="N538" i="2" s="1"/>
  <c r="I295" i="2"/>
  <c r="N295" i="2" s="1"/>
  <c r="I575" i="2"/>
  <c r="N575" i="2"/>
  <c r="I553" i="2"/>
  <c r="N553" i="2" s="1"/>
  <c r="H548" i="2"/>
  <c r="H541" i="2"/>
  <c r="I541" i="2" s="1"/>
  <c r="N541" i="2" s="1"/>
  <c r="H501" i="2"/>
  <c r="H162" i="2"/>
  <c r="I162" i="2" s="1"/>
  <c r="H91" i="2"/>
  <c r="I91" i="2"/>
  <c r="N91" i="2" s="1"/>
  <c r="N809" i="2"/>
  <c r="I809" i="2"/>
  <c r="I321" i="2"/>
  <c r="N321" i="2" s="1"/>
  <c r="H885" i="2"/>
  <c r="I885" i="2" s="1"/>
  <c r="N885" i="2" s="1"/>
  <c r="H880" i="2"/>
  <c r="I880" i="2"/>
  <c r="N880" i="2" s="1"/>
  <c r="H768" i="2"/>
  <c r="I768" i="2" s="1"/>
  <c r="N768" i="2" s="1"/>
  <c r="I766" i="2"/>
  <c r="N766" i="2"/>
  <c r="I743" i="2"/>
  <c r="N743" i="2" s="1"/>
  <c r="H709" i="2"/>
  <c r="I709" i="2" s="1"/>
  <c r="I630" i="2"/>
  <c r="N630" i="2" s="1"/>
  <c r="H593" i="2"/>
  <c r="I593" i="2" s="1"/>
  <c r="N593" i="2" s="1"/>
  <c r="H648" i="2"/>
  <c r="H773" i="2"/>
  <c r="I773" i="2"/>
  <c r="I745" i="2"/>
  <c r="H745" i="2"/>
  <c r="N745" i="2" s="1"/>
  <c r="H725" i="2"/>
  <c r="N725" i="2" s="1"/>
  <c r="I725" i="2"/>
  <c r="H706" i="2"/>
  <c r="I706" i="2"/>
  <c r="H614" i="2"/>
  <c r="I614" i="2" s="1"/>
  <c r="H258" i="2"/>
  <c r="I258" i="2" s="1"/>
  <c r="N258" i="2" s="1"/>
  <c r="N744" i="2"/>
  <c r="I665" i="2"/>
  <c r="N665" i="2"/>
  <c r="H432" i="2"/>
  <c r="I432" i="2" s="1"/>
  <c r="N432" i="2" s="1"/>
  <c r="I551" i="2"/>
  <c r="N551" i="2" s="1"/>
  <c r="I897" i="2"/>
  <c r="I909" i="2"/>
  <c r="I422" i="2"/>
  <c r="I660" i="2"/>
  <c r="N660" i="2" s="1"/>
  <c r="I546" i="2"/>
  <c r="I632" i="2"/>
  <c r="N632" i="2"/>
  <c r="I723" i="2"/>
  <c r="I386" i="2"/>
  <c r="I587" i="2"/>
  <c r="N587" i="2"/>
  <c r="I539" i="2"/>
  <c r="N539" i="2" s="1"/>
  <c r="I702" i="2"/>
  <c r="N702" i="2"/>
  <c r="I333" i="2"/>
  <c r="N333" i="2" s="1"/>
  <c r="I219" i="2"/>
  <c r="N219" i="2" s="1"/>
  <c r="I654" i="2"/>
  <c r="N654" i="2" s="1"/>
  <c r="I180" i="2"/>
  <c r="N180" i="2" s="1"/>
  <c r="I332" i="2"/>
  <c r="N332" i="2" s="1"/>
  <c r="I522" i="2"/>
  <c r="N522" i="2" s="1"/>
  <c r="I780" i="2"/>
  <c r="N780" i="2" s="1"/>
  <c r="I440" i="2"/>
  <c r="I853" i="2"/>
  <c r="N853" i="2"/>
  <c r="I458" i="2"/>
  <c r="I535" i="2"/>
  <c r="N535" i="2"/>
  <c r="I508" i="2"/>
  <c r="N508" i="2"/>
  <c r="I777" i="2"/>
  <c r="N777" i="2" s="1"/>
  <c r="I143" i="2"/>
  <c r="N143" i="2" s="1"/>
  <c r="I707" i="2"/>
  <c r="N707" i="2"/>
  <c r="I160" i="2"/>
  <c r="I813" i="2"/>
  <c r="N813" i="2"/>
  <c r="I746" i="2"/>
  <c r="N746" i="2"/>
  <c r="I498" i="2"/>
  <c r="N498" i="2" s="1"/>
  <c r="I209" i="2"/>
  <c r="N209" i="2" s="1"/>
  <c r="I433" i="2"/>
  <c r="N433" i="2" s="1"/>
  <c r="N848" i="2"/>
  <c r="I571" i="2"/>
  <c r="I396" i="2"/>
  <c r="N396" i="2"/>
  <c r="I808" i="2"/>
  <c r="N808" i="2" s="1"/>
  <c r="I585" i="2"/>
  <c r="N585" i="2" s="1"/>
  <c r="I741" i="2"/>
  <c r="I197" i="2"/>
  <c r="I347" i="2"/>
  <c r="I649" i="2"/>
  <c r="N649" i="2"/>
  <c r="I559" i="2"/>
  <c r="N559" i="2" s="1"/>
  <c r="I481" i="2"/>
  <c r="N481" i="2" s="1"/>
  <c r="I884" i="2"/>
  <c r="N884" i="2"/>
  <c r="I577" i="2"/>
  <c r="N577" i="2" s="1"/>
  <c r="I273" i="2"/>
  <c r="I740" i="2"/>
  <c r="N740" i="2" s="1"/>
  <c r="I611" i="2"/>
  <c r="N611" i="2" s="1"/>
  <c r="I784" i="2"/>
  <c r="N784" i="2"/>
  <c r="I128" i="2"/>
  <c r="N128" i="2"/>
  <c r="I893" i="2"/>
  <c r="I836" i="2"/>
  <c r="I497" i="2"/>
  <c r="I621" i="2"/>
  <c r="N621" i="2" s="1"/>
  <c r="I846" i="2"/>
  <c r="I404" i="2"/>
  <c r="N404" i="2" s="1"/>
  <c r="I361" i="2"/>
  <c r="N361" i="2" s="1"/>
  <c r="I518" i="2"/>
  <c r="N518" i="2" s="1"/>
  <c r="I476" i="2"/>
  <c r="N476" i="2" s="1"/>
  <c r="I886" i="2"/>
  <c r="N886" i="2"/>
  <c r="I483" i="2"/>
  <c r="N483" i="2" s="1"/>
  <c r="I582" i="2"/>
  <c r="N582" i="2"/>
  <c r="I214" i="2"/>
  <c r="N214" i="2" s="1"/>
  <c r="I731" i="2"/>
  <c r="N731" i="2" s="1"/>
  <c r="I670" i="2"/>
  <c r="N670" i="2"/>
  <c r="I610" i="2"/>
  <c r="I775" i="2"/>
  <c r="N775" i="2" s="1"/>
  <c r="I684" i="2"/>
  <c r="I647" i="2"/>
  <c r="I617" i="2"/>
  <c r="I543" i="2"/>
  <c r="N543" i="2"/>
  <c r="I732" i="2"/>
  <c r="N732" i="2"/>
  <c r="I164" i="2"/>
  <c r="N164" i="2" s="1"/>
  <c r="I513" i="2"/>
  <c r="N513" i="2" s="1"/>
  <c r="I779" i="2"/>
  <c r="N779" i="2"/>
  <c r="I558" i="2"/>
  <c r="N558" i="2" s="1"/>
  <c r="I580" i="2"/>
  <c r="N580" i="2" s="1"/>
  <c r="I805" i="2"/>
  <c r="N805" i="2"/>
  <c r="I776" i="2"/>
  <c r="N776" i="2"/>
  <c r="I769" i="2"/>
  <c r="N769" i="2" s="1"/>
  <c r="I814" i="2"/>
  <c r="N814" i="2" s="1"/>
  <c r="I290" i="2"/>
  <c r="N290" i="2" s="1"/>
  <c r="I534" i="2"/>
  <c r="I797" i="2"/>
  <c r="I362" i="2"/>
  <c r="N362" i="2"/>
  <c r="I357" i="2"/>
  <c r="N357" i="2" s="1"/>
  <c r="I255" i="2"/>
  <c r="I322" i="2"/>
  <c r="N322" i="2" s="1"/>
  <c r="I176" i="2"/>
  <c r="N176" i="2" s="1"/>
  <c r="I411" i="2"/>
  <c r="N411" i="2" s="1"/>
  <c r="I841" i="2"/>
  <c r="N841" i="2" s="1"/>
  <c r="I121" i="2"/>
  <c r="I690" i="2"/>
  <c r="N690" i="2" s="1"/>
  <c r="H622" i="2"/>
  <c r="I622" i="2" s="1"/>
  <c r="H363" i="2"/>
  <c r="I363" i="2" s="1"/>
  <c r="N363" i="2" s="1"/>
  <c r="H246" i="2"/>
  <c r="I246" i="2" s="1"/>
  <c r="N246" i="2" s="1"/>
  <c r="H631" i="2"/>
  <c r="H293" i="2"/>
  <c r="I293" i="2" s="1"/>
  <c r="N293" i="2" s="1"/>
  <c r="H175" i="2"/>
  <c r="I803" i="2"/>
  <c r="N803" i="2"/>
  <c r="I650" i="2"/>
  <c r="N650" i="2" s="1"/>
  <c r="H781" i="2"/>
  <c r="I781" i="2" s="1"/>
  <c r="I620" i="2"/>
  <c r="N620" i="2" s="1"/>
  <c r="H34" i="9"/>
  <c r="I34" i="9"/>
  <c r="L34" i="9"/>
  <c r="H22" i="9"/>
  <c r="I22" i="9" s="1"/>
  <c r="H11" i="9"/>
  <c r="I11" i="9"/>
  <c r="L11" i="9" s="1"/>
  <c r="I583" i="2"/>
  <c r="I694" i="2"/>
  <c r="N694" i="2" s="1"/>
  <c r="N893" i="2"/>
  <c r="I398" i="2"/>
  <c r="N398" i="2" s="1"/>
  <c r="G30" i="12"/>
  <c r="G31" i="9"/>
  <c r="G15" i="9"/>
  <c r="I888" i="2"/>
  <c r="N888" i="2"/>
  <c r="I554" i="2"/>
  <c r="N554" i="2" s="1"/>
  <c r="I93" i="2"/>
  <c r="N93" i="2" s="1"/>
  <c r="I595" i="2"/>
  <c r="N595" i="2"/>
  <c r="I891" i="2"/>
  <c r="N891" i="2" s="1"/>
  <c r="I843" i="2"/>
  <c r="N843" i="2"/>
  <c r="I668" i="2"/>
  <c r="N668" i="2" s="1"/>
  <c r="G29" i="12"/>
  <c r="H29" i="12"/>
  <c r="G23" i="12"/>
  <c r="H23" i="12" s="1"/>
  <c r="G17" i="12"/>
  <c r="H17" i="12"/>
  <c r="I17" i="12" s="1"/>
  <c r="I820" i="2"/>
  <c r="N820" i="2" s="1"/>
  <c r="I547" i="2"/>
  <c r="N547" i="2"/>
  <c r="I594" i="2"/>
  <c r="I627" i="2"/>
  <c r="N627" i="2" s="1"/>
  <c r="I328" i="2"/>
  <c r="I471" i="2"/>
  <c r="I653" i="2"/>
  <c r="N653" i="2" s="1"/>
  <c r="G31" i="12"/>
  <c r="H31" i="12"/>
  <c r="G25" i="12"/>
  <c r="G19" i="12"/>
  <c r="I19" i="12" s="1"/>
  <c r="H19" i="12"/>
  <c r="G12" i="12"/>
  <c r="H12" i="12"/>
  <c r="I28" i="12"/>
  <c r="N28" i="12"/>
  <c r="I29" i="12"/>
  <c r="N29" i="12" s="1"/>
  <c r="I16" i="12"/>
  <c r="N16" i="12" s="1"/>
  <c r="I13" i="12"/>
  <c r="N13" i="12"/>
  <c r="I15" i="12"/>
  <c r="N15" i="12"/>
  <c r="I21" i="12"/>
  <c r="N21" i="12"/>
  <c r="L17" i="9"/>
  <c r="N133" i="2"/>
  <c r="H851" i="2"/>
  <c r="I851" i="2" s="1"/>
  <c r="N851" i="2" s="1"/>
  <c r="I763" i="2"/>
  <c r="N763" i="2" s="1"/>
  <c r="I742" i="2"/>
  <c r="N742" i="2"/>
  <c r="K710" i="2"/>
  <c r="K947" i="2" s="1"/>
  <c r="G695" i="2"/>
  <c r="I659" i="2"/>
  <c r="N659" i="2"/>
  <c r="I635" i="2"/>
  <c r="N635" i="2" s="1"/>
  <c r="H624" i="2"/>
  <c r="I624" i="2"/>
  <c r="G182" i="2"/>
  <c r="H182" i="2" s="1"/>
  <c r="F186" i="2"/>
  <c r="F919" i="2" s="1"/>
  <c r="H177" i="2"/>
  <c r="I177" i="2" s="1"/>
  <c r="N177" i="2" s="1"/>
  <c r="K110" i="2"/>
  <c r="K915" i="2"/>
  <c r="N100" i="2"/>
  <c r="H95" i="2"/>
  <c r="I95" i="2"/>
  <c r="H65" i="2"/>
  <c r="I65" i="2" s="1"/>
  <c r="N65" i="2" s="1"/>
  <c r="H57" i="2"/>
  <c r="I57" i="2" s="1"/>
  <c r="H49" i="2"/>
  <c r="H27" i="2"/>
  <c r="I27" i="2"/>
  <c r="N27" i="2" s="1"/>
  <c r="H19" i="2"/>
  <c r="I19" i="2" s="1"/>
  <c r="H11" i="2"/>
  <c r="I11" i="2"/>
  <c r="I24" i="12"/>
  <c r="N24" i="12" s="1"/>
  <c r="I18" i="12"/>
  <c r="N18" i="12"/>
  <c r="H11" i="12"/>
  <c r="I11" i="12"/>
  <c r="N11" i="12"/>
  <c r="H32" i="9"/>
  <c r="I32" i="9"/>
  <c r="L32" i="9" s="1"/>
  <c r="H26" i="9"/>
  <c r="I26" i="9"/>
  <c r="L26" i="9" s="1"/>
  <c r="H16" i="9"/>
  <c r="I288" i="2"/>
  <c r="N288" i="2"/>
  <c r="I505" i="2"/>
  <c r="N505" i="2" s="1"/>
  <c r="N370" i="2"/>
  <c r="I625" i="2"/>
  <c r="N625" i="2" s="1"/>
  <c r="N22" i="12"/>
  <c r="I812" i="2"/>
  <c r="N812" i="2"/>
  <c r="I251" i="2"/>
  <c r="N251" i="2"/>
  <c r="N400" i="2"/>
  <c r="I108" i="2"/>
  <c r="N108" i="2" s="1"/>
  <c r="N845" i="2"/>
  <c r="N372" i="2"/>
  <c r="I23" i="12"/>
  <c r="N657" i="2"/>
  <c r="I847" i="2"/>
  <c r="N847" i="2" s="1"/>
  <c r="H889" i="2"/>
  <c r="I889" i="2" s="1"/>
  <c r="H628" i="2"/>
  <c r="I628" i="2"/>
  <c r="I701" i="2"/>
  <c r="N701" i="2" s="1"/>
  <c r="G325" i="2"/>
  <c r="F336" i="2"/>
  <c r="F927" i="2" s="1"/>
  <c r="H284" i="2"/>
  <c r="I284" i="2" s="1"/>
  <c r="N284" i="2" s="1"/>
  <c r="G276" i="2"/>
  <c r="F299" i="2"/>
  <c r="F925" i="2" s="1"/>
  <c r="N583" i="2"/>
  <c r="I25" i="9"/>
  <c r="L25" i="9" s="1"/>
  <c r="N440" i="2"/>
  <c r="N473" i="2"/>
  <c r="G874" i="2"/>
  <c r="F899" i="2"/>
  <c r="F957" i="2" s="1"/>
  <c r="H819" i="2"/>
  <c r="I819" i="2" s="1"/>
  <c r="F823" i="2"/>
  <c r="F953" i="2" s="1"/>
  <c r="G807" i="2"/>
  <c r="K786" i="2"/>
  <c r="K951" i="2" s="1"/>
  <c r="N773" i="2"/>
  <c r="H771" i="2"/>
  <c r="I771" i="2"/>
  <c r="H9" i="12"/>
  <c r="H19" i="3"/>
  <c r="H883" i="2"/>
  <c r="I883" i="2"/>
  <c r="M899" i="2"/>
  <c r="M957" i="2" s="1"/>
  <c r="H838" i="2"/>
  <c r="H704" i="2"/>
  <c r="I704" i="2" s="1"/>
  <c r="I388" i="2"/>
  <c r="N388" i="2" s="1"/>
  <c r="H878" i="2"/>
  <c r="I878" i="2"/>
  <c r="M862" i="2"/>
  <c r="M955" i="2"/>
  <c r="I821" i="2"/>
  <c r="H576" i="2"/>
  <c r="G556" i="2"/>
  <c r="F560" i="2"/>
  <c r="F939" i="2" s="1"/>
  <c r="H506" i="2"/>
  <c r="I434" i="2"/>
  <c r="N434" i="2" s="1"/>
  <c r="H406" i="2"/>
  <c r="I406" i="2"/>
  <c r="G840" i="2"/>
  <c r="F862" i="2"/>
  <c r="F955" i="2"/>
  <c r="H770" i="2"/>
  <c r="I770" i="2" s="1"/>
  <c r="N770" i="2" s="1"/>
  <c r="H735" i="2"/>
  <c r="I735" i="2" s="1"/>
  <c r="H691" i="2"/>
  <c r="I691" i="2"/>
  <c r="N691" i="2"/>
  <c r="H662" i="2"/>
  <c r="H578" i="2"/>
  <c r="I393" i="2"/>
  <c r="N393" i="2" s="1"/>
  <c r="H844" i="2"/>
  <c r="I844" i="2" s="1"/>
  <c r="N471" i="2"/>
  <c r="H669" i="2"/>
  <c r="I669" i="2" s="1"/>
  <c r="M448" i="2"/>
  <c r="M933" i="2"/>
  <c r="M73" i="2"/>
  <c r="M913" i="2" s="1"/>
  <c r="K34" i="3"/>
  <c r="J11" i="7" s="1"/>
  <c r="I739" i="2"/>
  <c r="N739" i="2" s="1"/>
  <c r="I664" i="2"/>
  <c r="N664" i="2" s="1"/>
  <c r="I857" i="2"/>
  <c r="N857" i="2" s="1"/>
  <c r="F749" i="2"/>
  <c r="F949" i="2"/>
  <c r="H839" i="2"/>
  <c r="I839" i="2"/>
  <c r="H685" i="2"/>
  <c r="I685" i="2" s="1"/>
  <c r="I555" i="2"/>
  <c r="N555" i="2" s="1"/>
  <c r="H895" i="2"/>
  <c r="I895" i="2" s="1"/>
  <c r="N895" i="2" s="1"/>
  <c r="N850" i="2"/>
  <c r="M823" i="2"/>
  <c r="M953" i="2" s="1"/>
  <c r="H761" i="2"/>
  <c r="I761" i="2" s="1"/>
  <c r="N761" i="2" s="1"/>
  <c r="M710" i="2"/>
  <c r="M947" i="2" s="1"/>
  <c r="H629" i="2"/>
  <c r="I629" i="2"/>
  <c r="N629" i="2" s="1"/>
  <c r="M636" i="2"/>
  <c r="M943" i="2" s="1"/>
  <c r="G10" i="3"/>
  <c r="F34" i="3"/>
  <c r="D11" i="7" s="1"/>
  <c r="H801" i="2"/>
  <c r="I801" i="2" s="1"/>
  <c r="H708" i="2"/>
  <c r="I708" i="2"/>
  <c r="M186" i="2"/>
  <c r="M919" i="2" s="1"/>
  <c r="I854" i="2"/>
  <c r="I693" i="2"/>
  <c r="N693" i="2" s="1"/>
  <c r="G504" i="2"/>
  <c r="F523" i="2"/>
  <c r="F937" i="2"/>
  <c r="M412" i="2"/>
  <c r="M931" i="2" s="1"/>
  <c r="G350" i="2"/>
  <c r="G348" i="2"/>
  <c r="G314" i="2"/>
  <c r="G259" i="2"/>
  <c r="G252" i="2"/>
  <c r="G247" i="2"/>
  <c r="G242" i="2"/>
  <c r="G237" i="2"/>
  <c r="G220" i="2"/>
  <c r="G208" i="2"/>
  <c r="G206" i="2"/>
  <c r="G201" i="2"/>
  <c r="G184" i="2"/>
  <c r="G179" i="2"/>
  <c r="G169" i="2"/>
  <c r="G140" i="2"/>
  <c r="G127" i="2"/>
  <c r="G122" i="2"/>
  <c r="G97" i="2"/>
  <c r="G67" i="2"/>
  <c r="G59" i="2"/>
  <c r="G51" i="2"/>
  <c r="H51" i="2" s="1"/>
  <c r="G29" i="2"/>
  <c r="G21" i="2"/>
  <c r="G13" i="2"/>
  <c r="G354" i="2"/>
  <c r="G352" i="2"/>
  <c r="G331" i="2"/>
  <c r="G286" i="2"/>
  <c r="G278" i="2"/>
  <c r="G254" i="2"/>
  <c r="H254" i="2" s="1"/>
  <c r="G244" i="2"/>
  <c r="G222" i="2"/>
  <c r="G210" i="2"/>
  <c r="G129" i="2"/>
  <c r="G102" i="2"/>
  <c r="G72" i="2"/>
  <c r="I368" i="2"/>
  <c r="N368" i="2" s="1"/>
  <c r="M373" i="2"/>
  <c r="M929" i="2" s="1"/>
  <c r="G316" i="2"/>
  <c r="G291" i="2"/>
  <c r="G256" i="2"/>
  <c r="G249" i="2"/>
  <c r="G217" i="2"/>
  <c r="G212" i="2"/>
  <c r="G198" i="2"/>
  <c r="G171" i="2"/>
  <c r="G163" i="2"/>
  <c r="G144" i="2"/>
  <c r="G142" i="2"/>
  <c r="G104" i="2"/>
  <c r="G69" i="2"/>
  <c r="G61" i="2"/>
  <c r="G53" i="2"/>
  <c r="G31" i="2"/>
  <c r="G23" i="2"/>
  <c r="G15" i="2"/>
  <c r="M299" i="2"/>
  <c r="M925" i="2" s="1"/>
  <c r="H32" i="12"/>
  <c r="I32" i="12"/>
  <c r="G360" i="2"/>
  <c r="G353" i="2"/>
  <c r="G349" i="2"/>
  <c r="G330" i="2"/>
  <c r="H330" i="2" s="1"/>
  <c r="G323" i="2"/>
  <c r="G318" i="2"/>
  <c r="G253" i="2"/>
  <c r="G243" i="2"/>
  <c r="G221" i="2"/>
  <c r="G207" i="2"/>
  <c r="G165" i="2"/>
  <c r="G146" i="2"/>
  <c r="G136" i="2"/>
  <c r="G106" i="2"/>
  <c r="G63" i="2"/>
  <c r="H63" i="2" s="1"/>
  <c r="G55" i="2"/>
  <c r="H55" i="2" s="1"/>
  <c r="G33" i="2"/>
  <c r="G25" i="2"/>
  <c r="G17" i="2"/>
  <c r="K38" i="9"/>
  <c r="L13" i="7" s="1"/>
  <c r="G12" i="2"/>
  <c r="G14" i="2"/>
  <c r="G16" i="2"/>
  <c r="G18" i="2"/>
  <c r="G20" i="2"/>
  <c r="G22" i="2"/>
  <c r="G24" i="2"/>
  <c r="G26" i="2"/>
  <c r="G28" i="2"/>
  <c r="G30" i="2"/>
  <c r="G32" i="2"/>
  <c r="H32" i="2" s="1"/>
  <c r="G48" i="2"/>
  <c r="G50" i="2"/>
  <c r="G52" i="2"/>
  <c r="G54" i="2"/>
  <c r="G56" i="2"/>
  <c r="H56" i="2" s="1"/>
  <c r="G58" i="2"/>
  <c r="G60" i="2"/>
  <c r="G73" i="2" s="1"/>
  <c r="G913" i="2" s="1"/>
  <c r="G62" i="2"/>
  <c r="G64" i="2"/>
  <c r="G66" i="2"/>
  <c r="G68" i="2"/>
  <c r="G70" i="2"/>
  <c r="G98" i="2"/>
  <c r="G132" i="2"/>
  <c r="G134" i="2"/>
  <c r="G147" i="2" s="1"/>
  <c r="G917" i="2" s="1"/>
  <c r="G161" i="2"/>
  <c r="G174" i="2"/>
  <c r="G199" i="2"/>
  <c r="G245" i="2"/>
  <c r="G274" i="2"/>
  <c r="G279" i="2"/>
  <c r="G281" i="2"/>
  <c r="G283" i="2"/>
  <c r="G285" i="2"/>
  <c r="G287" i="2"/>
  <c r="G289" i="2"/>
  <c r="G296" i="2"/>
  <c r="G298" i="2"/>
  <c r="G319" i="2"/>
  <c r="H319" i="2" s="1"/>
  <c r="G892" i="2"/>
  <c r="G173" i="2"/>
  <c r="H173" i="2" s="1"/>
  <c r="G395" i="2"/>
  <c r="G397" i="2"/>
  <c r="G465" i="2"/>
  <c r="G478" i="2"/>
  <c r="G480" i="2"/>
  <c r="G503" i="2"/>
  <c r="G9" i="2"/>
  <c r="G90" i="2"/>
  <c r="G92" i="2"/>
  <c r="H92" i="2" s="1"/>
  <c r="G94" i="2"/>
  <c r="G99" i="2"/>
  <c r="G101" i="2"/>
  <c r="G124" i="2"/>
  <c r="G126" i="2"/>
  <c r="G135" i="2"/>
  <c r="G137" i="2"/>
  <c r="G139" i="2"/>
  <c r="G141" i="2"/>
  <c r="G200" i="2"/>
  <c r="G203" i="2"/>
  <c r="G205" i="2"/>
  <c r="G218" i="2"/>
  <c r="H218" i="2" s="1"/>
  <c r="G239" i="2"/>
  <c r="G241" i="2"/>
  <c r="G260" i="2" s="1"/>
  <c r="G923" i="2" s="1"/>
  <c r="G248" i="2"/>
  <c r="G250" i="2"/>
  <c r="G292" i="2"/>
  <c r="G311" i="2"/>
  <c r="G335" i="2"/>
  <c r="G365" i="2"/>
  <c r="H365" i="2" s="1"/>
  <c r="G367" i="2"/>
  <c r="G423" i="2"/>
  <c r="G448" i="2" s="1"/>
  <c r="G425" i="2"/>
  <c r="G426" i="2"/>
  <c r="G428" i="2"/>
  <c r="G439" i="2"/>
  <c r="G500" i="2"/>
  <c r="G515" i="2"/>
  <c r="G517" i="2"/>
  <c r="G544" i="2"/>
  <c r="H544" i="2" s="1"/>
  <c r="G71" i="2"/>
  <c r="G85" i="2"/>
  <c r="G87" i="2"/>
  <c r="G89" i="2"/>
  <c r="G103" i="2"/>
  <c r="G105" i="2"/>
  <c r="H105" i="2" s="1"/>
  <c r="I105" i="2" s="1"/>
  <c r="G107" i="2"/>
  <c r="G109" i="2"/>
  <c r="G130" i="2"/>
  <c r="G166" i="2"/>
  <c r="G168" i="2"/>
  <c r="G170" i="2"/>
  <c r="G172" i="2"/>
  <c r="G181" i="2"/>
  <c r="H181" i="2" s="1"/>
  <c r="G183" i="2"/>
  <c r="H183" i="2" s="1"/>
  <c r="I183" i="2" s="1"/>
  <c r="G185" i="2"/>
  <c r="G215" i="2"/>
  <c r="G236" i="2"/>
  <c r="G238" i="2"/>
  <c r="G275" i="2"/>
  <c r="G277" i="2"/>
  <c r="G294" i="2"/>
  <c r="G313" i="2"/>
  <c r="G315" i="2"/>
  <c r="G317" i="2"/>
  <c r="H317" i="2" s="1"/>
  <c r="G324" i="2"/>
  <c r="G326" i="2"/>
  <c r="G369" i="2"/>
  <c r="G371" i="2"/>
  <c r="H371" i="2" s="1"/>
  <c r="G387" i="2"/>
  <c r="H387" i="2" s="1"/>
  <c r="G389" i="2"/>
  <c r="G392" i="2"/>
  <c r="G394" i="2"/>
  <c r="G33" i="12"/>
  <c r="G27" i="12"/>
  <c r="G14" i="12"/>
  <c r="G10" i="12"/>
  <c r="G26" i="12"/>
  <c r="H26" i="12" s="1"/>
  <c r="I26" i="12" s="1"/>
  <c r="G20" i="12"/>
  <c r="H20" i="12" s="1"/>
  <c r="N19" i="12"/>
  <c r="I31" i="12"/>
  <c r="N31" i="12"/>
  <c r="N706" i="2"/>
  <c r="H15" i="9"/>
  <c r="I15" i="9" s="1"/>
  <c r="H31" i="9"/>
  <c r="I31" i="9" s="1"/>
  <c r="N802" i="2"/>
  <c r="H318" i="2"/>
  <c r="I318" i="2" s="1"/>
  <c r="H129" i="2"/>
  <c r="I20" i="12"/>
  <c r="N20" i="12"/>
  <c r="H389" i="2"/>
  <c r="I389" i="2" s="1"/>
  <c r="N389" i="2" s="1"/>
  <c r="H313" i="2"/>
  <c r="H107" i="2"/>
  <c r="I107" i="2" s="1"/>
  <c r="H517" i="2"/>
  <c r="I517" i="2" s="1"/>
  <c r="N517" i="2" s="1"/>
  <c r="H367" i="2"/>
  <c r="H239" i="2"/>
  <c r="I239" i="2"/>
  <c r="N239" i="2"/>
  <c r="H135" i="2"/>
  <c r="I135" i="2" s="1"/>
  <c r="H892" i="2"/>
  <c r="I892" i="2" s="1"/>
  <c r="H281" i="2"/>
  <c r="I281" i="2"/>
  <c r="H132" i="2"/>
  <c r="H58" i="2"/>
  <c r="I58" i="2" s="1"/>
  <c r="H28" i="2"/>
  <c r="I28" i="2"/>
  <c r="N28" i="2" s="1"/>
  <c r="H12" i="2"/>
  <c r="H136" i="2"/>
  <c r="I136" i="2" s="1"/>
  <c r="H323" i="2"/>
  <c r="H142" i="2"/>
  <c r="I142" i="2" s="1"/>
  <c r="N142" i="2" s="1"/>
  <c r="H256" i="2"/>
  <c r="H210" i="2"/>
  <c r="I210" i="2"/>
  <c r="H354" i="2"/>
  <c r="I354" i="2" s="1"/>
  <c r="H122" i="2"/>
  <c r="H208" i="2"/>
  <c r="I208" i="2"/>
  <c r="N208" i="2" s="1"/>
  <c r="H840" i="2"/>
  <c r="I840" i="2"/>
  <c r="N840" i="2" s="1"/>
  <c r="G862" i="2"/>
  <c r="G955" i="2"/>
  <c r="N821" i="2"/>
  <c r="I182" i="2"/>
  <c r="N182" i="2" s="1"/>
  <c r="H134" i="2"/>
  <c r="H249" i="2"/>
  <c r="H206" i="2"/>
  <c r="I206" i="2" s="1"/>
  <c r="N26" i="12"/>
  <c r="I387" i="2"/>
  <c r="N387" i="2" s="1"/>
  <c r="H294" i="2"/>
  <c r="I181" i="2"/>
  <c r="N181" i="2" s="1"/>
  <c r="H515" i="2"/>
  <c r="I515" i="2" s="1"/>
  <c r="I218" i="2"/>
  <c r="H126" i="2"/>
  <c r="I126" i="2"/>
  <c r="H503" i="2"/>
  <c r="I503" i="2" s="1"/>
  <c r="I319" i="2"/>
  <c r="N319" i="2"/>
  <c r="H279" i="2"/>
  <c r="I279" i="2"/>
  <c r="H98" i="2"/>
  <c r="I98" i="2" s="1"/>
  <c r="N98" i="2" s="1"/>
  <c r="I56" i="2"/>
  <c r="N56" i="2" s="1"/>
  <c r="H26" i="2"/>
  <c r="H146" i="2"/>
  <c r="I146" i="2" s="1"/>
  <c r="N146" i="2" s="1"/>
  <c r="I330" i="2"/>
  <c r="H15" i="2"/>
  <c r="I15" i="2" s="1"/>
  <c r="N15" i="2" s="1"/>
  <c r="H144" i="2"/>
  <c r="H291" i="2"/>
  <c r="H222" i="2"/>
  <c r="H13" i="2"/>
  <c r="I13" i="2" s="1"/>
  <c r="H127" i="2"/>
  <c r="H220" i="2"/>
  <c r="I220" i="2"/>
  <c r="N220" i="2" s="1"/>
  <c r="N406" i="2"/>
  <c r="I19" i="3"/>
  <c r="N19" i="3"/>
  <c r="H807" i="2"/>
  <c r="I807" i="2"/>
  <c r="G823" i="2"/>
  <c r="G953" i="2"/>
  <c r="H276" i="2"/>
  <c r="N628" i="2"/>
  <c r="I31" i="3"/>
  <c r="N31" i="3" s="1"/>
  <c r="H104" i="2"/>
  <c r="H352" i="2"/>
  <c r="I352" i="2" s="1"/>
  <c r="H97" i="2"/>
  <c r="I97" i="2" s="1"/>
  <c r="N97" i="2" s="1"/>
  <c r="H314" i="2"/>
  <c r="H10" i="12"/>
  <c r="H277" i="2"/>
  <c r="I277" i="2" s="1"/>
  <c r="H172" i="2"/>
  <c r="I172" i="2"/>
  <c r="H103" i="2"/>
  <c r="I103" i="2"/>
  <c r="N103" i="2" s="1"/>
  <c r="H500" i="2"/>
  <c r="H335" i="2"/>
  <c r="I335" i="2" s="1"/>
  <c r="N335" i="2" s="1"/>
  <c r="H205" i="2"/>
  <c r="I205" i="2" s="1"/>
  <c r="H124" i="2"/>
  <c r="H480" i="2"/>
  <c r="H298" i="2"/>
  <c r="I298" i="2" s="1"/>
  <c r="N298" i="2" s="1"/>
  <c r="H274" i="2"/>
  <c r="I274" i="2" s="1"/>
  <c r="H70" i="2"/>
  <c r="I70" i="2"/>
  <c r="N70" i="2" s="1"/>
  <c r="H54" i="2"/>
  <c r="I54" i="2"/>
  <c r="H24" i="2"/>
  <c r="H17" i="2"/>
  <c r="I17" i="2" s="1"/>
  <c r="H165" i="2"/>
  <c r="I165" i="2" s="1"/>
  <c r="N165" i="2"/>
  <c r="H349" i="2"/>
  <c r="H23" i="2"/>
  <c r="H163" i="2"/>
  <c r="I163" i="2"/>
  <c r="N163" i="2"/>
  <c r="H316" i="2"/>
  <c r="I316" i="2" s="1"/>
  <c r="H244" i="2"/>
  <c r="I244" i="2" s="1"/>
  <c r="H21" i="2"/>
  <c r="I21" i="2" s="1"/>
  <c r="N21" i="2" s="1"/>
  <c r="H140" i="2"/>
  <c r="I140" i="2" s="1"/>
  <c r="H237" i="2"/>
  <c r="I237" i="2" s="1"/>
  <c r="H350" i="2"/>
  <c r="I350" i="2"/>
  <c r="N708" i="2"/>
  <c r="H695" i="2"/>
  <c r="H14" i="12"/>
  <c r="I14" i="12" s="1"/>
  <c r="H369" i="2"/>
  <c r="I369" i="2" s="1"/>
  <c r="H170" i="2"/>
  <c r="I170" i="2" s="1"/>
  <c r="N170" i="2" s="1"/>
  <c r="H439" i="2"/>
  <c r="I439" i="2" s="1"/>
  <c r="H311" i="2"/>
  <c r="I311" i="2"/>
  <c r="H101" i="2"/>
  <c r="I296" i="2"/>
  <c r="N296" i="2" s="1"/>
  <c r="H296" i="2"/>
  <c r="H68" i="2"/>
  <c r="I68" i="2" s="1"/>
  <c r="H22" i="2"/>
  <c r="I22" i="2" s="1"/>
  <c r="H207" i="2"/>
  <c r="H353" i="2"/>
  <c r="H171" i="2"/>
  <c r="I254" i="2"/>
  <c r="H315" i="2"/>
  <c r="H275" i="2"/>
  <c r="I275" i="2" s="1"/>
  <c r="H89" i="2"/>
  <c r="I89" i="2"/>
  <c r="N89" i="2"/>
  <c r="H203" i="2"/>
  <c r="I203" i="2" s="1"/>
  <c r="N203" i="2" s="1"/>
  <c r="I478" i="2"/>
  <c r="H478" i="2"/>
  <c r="H245" i="2"/>
  <c r="I245" i="2" s="1"/>
  <c r="H52" i="2"/>
  <c r="I52" i="2" s="1"/>
  <c r="H25" i="2"/>
  <c r="I25" i="2" s="1"/>
  <c r="H31" i="2"/>
  <c r="I31" i="2" s="1"/>
  <c r="N31" i="2" s="1"/>
  <c r="H242" i="2"/>
  <c r="H27" i="12"/>
  <c r="H326" i="2"/>
  <c r="H238" i="2"/>
  <c r="I238" i="2" s="1"/>
  <c r="N238" i="2" s="1"/>
  <c r="H168" i="2"/>
  <c r="I168" i="2" s="1"/>
  <c r="N168" i="2" s="1"/>
  <c r="H87" i="2"/>
  <c r="I87" i="2" s="1"/>
  <c r="N87" i="2" s="1"/>
  <c r="H428" i="2"/>
  <c r="I428" i="2" s="1"/>
  <c r="H292" i="2"/>
  <c r="I292" i="2" s="1"/>
  <c r="H200" i="2"/>
  <c r="H99" i="2"/>
  <c r="I99" i="2"/>
  <c r="N99" i="2" s="1"/>
  <c r="H465" i="2"/>
  <c r="H289" i="2"/>
  <c r="I289" i="2" s="1"/>
  <c r="H199" i="2"/>
  <c r="I199" i="2"/>
  <c r="N199" i="2" s="1"/>
  <c r="H66" i="2"/>
  <c r="I66" i="2"/>
  <c r="N66" i="2" s="1"/>
  <c r="H50" i="2"/>
  <c r="I50" i="2"/>
  <c r="N50" i="2" s="1"/>
  <c r="H20" i="2"/>
  <c r="I20" i="2" s="1"/>
  <c r="N20" i="2"/>
  <c r="H33" i="2"/>
  <c r="I33" i="2"/>
  <c r="H221" i="2"/>
  <c r="I221" i="2" s="1"/>
  <c r="N221" i="2" s="1"/>
  <c r="H360" i="2"/>
  <c r="I360" i="2"/>
  <c r="N360" i="2" s="1"/>
  <c r="H53" i="2"/>
  <c r="H198" i="2"/>
  <c r="I198" i="2" s="1"/>
  <c r="H278" i="2"/>
  <c r="I278" i="2" s="1"/>
  <c r="I51" i="2"/>
  <c r="H179" i="2"/>
  <c r="I179" i="2"/>
  <c r="H247" i="2"/>
  <c r="N801" i="2"/>
  <c r="N685" i="2"/>
  <c r="H556" i="2"/>
  <c r="I556" i="2" s="1"/>
  <c r="G933" i="2"/>
  <c r="H106" i="2"/>
  <c r="I106" i="2"/>
  <c r="H33" i="12"/>
  <c r="I33" i="12"/>
  <c r="N33" i="12"/>
  <c r="H236" i="2"/>
  <c r="I236" i="2"/>
  <c r="N236" i="2" s="1"/>
  <c r="H166" i="2"/>
  <c r="H426" i="2"/>
  <c r="H141" i="2"/>
  <c r="I141" i="2" s="1"/>
  <c r="N141" i="2" s="1"/>
  <c r="H397" i="2"/>
  <c r="H174" i="2"/>
  <c r="I174" i="2" s="1"/>
  <c r="N174" i="2" s="1"/>
  <c r="H48" i="2"/>
  <c r="I48" i="2"/>
  <c r="N48" i="2" s="1"/>
  <c r="I55" i="2"/>
  <c r="N55" i="2" s="1"/>
  <c r="N32" i="12"/>
  <c r="H72" i="2"/>
  <c r="I72" i="2" s="1"/>
  <c r="N72" i="2" s="1"/>
  <c r="H59" i="2"/>
  <c r="I59" i="2" s="1"/>
  <c r="H252" i="2"/>
  <c r="I252" i="2"/>
  <c r="H325" i="2"/>
  <c r="I325" i="2" s="1"/>
  <c r="H109" i="2"/>
  <c r="H30" i="2"/>
  <c r="H324" i="2"/>
  <c r="I324" i="2"/>
  <c r="N324" i="2" s="1"/>
  <c r="H85" i="2"/>
  <c r="I85" i="2"/>
  <c r="H250" i="2"/>
  <c r="I250" i="2" s="1"/>
  <c r="N250" i="2" s="1"/>
  <c r="H94" i="2"/>
  <c r="I94" i="2" s="1"/>
  <c r="N94" i="2" s="1"/>
  <c r="H287" i="2"/>
  <c r="I287" i="2" s="1"/>
  <c r="H64" i="2"/>
  <c r="I64" i="2"/>
  <c r="N64" i="2" s="1"/>
  <c r="H18" i="2"/>
  <c r="I18" i="2" s="1"/>
  <c r="H243" i="2"/>
  <c r="I243" i="2"/>
  <c r="H61" i="2"/>
  <c r="H212" i="2"/>
  <c r="H286" i="2"/>
  <c r="I286" i="2" s="1"/>
  <c r="H184" i="2"/>
  <c r="I184" i="2" s="1"/>
  <c r="N184" i="2" s="1"/>
  <c r="H504" i="2"/>
  <c r="I504" i="2" s="1"/>
  <c r="N504" i="2" s="1"/>
  <c r="H394" i="2"/>
  <c r="I317" i="2"/>
  <c r="H215" i="2"/>
  <c r="H130" i="2"/>
  <c r="I71" i="2"/>
  <c r="H71" i="2"/>
  <c r="H248" i="2"/>
  <c r="I248" i="2" s="1"/>
  <c r="H139" i="2"/>
  <c r="I139" i="2" s="1"/>
  <c r="N139" i="2" s="1"/>
  <c r="H395" i="2"/>
  <c r="H285" i="2"/>
  <c r="H161" i="2"/>
  <c r="I161" i="2" s="1"/>
  <c r="H62" i="2"/>
  <c r="I62" i="2"/>
  <c r="H16" i="2"/>
  <c r="I63" i="2"/>
  <c r="N63" i="2" s="1"/>
  <c r="H253" i="2"/>
  <c r="I253" i="2" s="1"/>
  <c r="H69" i="2"/>
  <c r="I69" i="2"/>
  <c r="N69" i="2" s="1"/>
  <c r="H217" i="2"/>
  <c r="H102" i="2"/>
  <c r="I102" i="2"/>
  <c r="N102" i="2" s="1"/>
  <c r="H331" i="2"/>
  <c r="N331" i="2" s="1"/>
  <c r="I331" i="2"/>
  <c r="H67" i="2"/>
  <c r="H201" i="2"/>
  <c r="I201" i="2" s="1"/>
  <c r="N201" i="2" s="1"/>
  <c r="H259" i="2"/>
  <c r="I259" i="2" s="1"/>
  <c r="H10" i="3"/>
  <c r="I10" i="3" s="1"/>
  <c r="N839" i="2"/>
  <c r="N844" i="2"/>
  <c r="I662" i="2"/>
  <c r="N662" i="2" s="1"/>
  <c r="I506" i="2"/>
  <c r="N506" i="2" s="1"/>
  <c r="I576" i="2"/>
  <c r="N883" i="2"/>
  <c r="N771" i="2"/>
  <c r="G899" i="2"/>
  <c r="G957" i="2" s="1"/>
  <c r="H874" i="2"/>
  <c r="I874" i="2"/>
  <c r="N807" i="2"/>
  <c r="I426" i="2"/>
  <c r="N426" i="2" s="1"/>
  <c r="N330" i="2"/>
  <c r="N317" i="2"/>
  <c r="N14" i="12"/>
  <c r="I129" i="2"/>
  <c r="N129" i="2" s="1"/>
  <c r="N874" i="2"/>
  <c r="N274" i="2"/>
  <c r="N892" i="2"/>
  <c r="N105" i="2"/>
  <c r="N85" i="2"/>
  <c r="N576" i="2"/>
  <c r="N140" i="2"/>
  <c r="N22" i="2"/>
  <c r="N17" i="2"/>
  <c r="I500" i="2"/>
  <c r="N500" i="2" s="1"/>
  <c r="I10" i="12"/>
  <c r="N218" i="2"/>
  <c r="I323" i="2"/>
  <c r="N323" i="2" s="1"/>
  <c r="N107" i="2"/>
  <c r="I166" i="2"/>
  <c r="N166" i="2" s="1"/>
  <c r="I544" i="2"/>
  <c r="N316" i="2"/>
  <c r="N210" i="2"/>
  <c r="N52" i="2"/>
  <c r="I353" i="2"/>
  <c r="N353" i="2"/>
  <c r="I365" i="2"/>
  <c r="N365" i="2"/>
  <c r="N311" i="2"/>
  <c r="I371" i="2"/>
  <c r="N352" i="2"/>
  <c r="N58" i="2"/>
  <c r="N135" i="2"/>
  <c r="N318" i="2"/>
  <c r="I32" i="2"/>
  <c r="N32" i="2" s="1"/>
  <c r="I92" i="2"/>
  <c r="N92" i="2" s="1"/>
  <c r="I394" i="2"/>
  <c r="N556" i="2"/>
  <c r="I326" i="2"/>
  <c r="N254" i="2"/>
  <c r="N68" i="2"/>
  <c r="N59" i="2"/>
  <c r="I465" i="2"/>
  <c r="N51" i="2"/>
  <c r="N369" i="2"/>
  <c r="N244" i="2"/>
  <c r="N54" i="2"/>
  <c r="N172" i="2"/>
  <c r="I314" i="2"/>
  <c r="N314" i="2" s="1"/>
  <c r="N13" i="2"/>
  <c r="N10" i="12"/>
  <c r="N544" i="2"/>
  <c r="N465" i="2"/>
  <c r="H9" i="2" l="1"/>
  <c r="I9" i="2" s="1"/>
  <c r="N9" i="2" s="1"/>
  <c r="N613" i="2"/>
  <c r="N215" i="2"/>
  <c r="N101" i="2"/>
  <c r="N294" i="2"/>
  <c r="N279" i="2"/>
  <c r="I294" i="2"/>
  <c r="N461" i="2"/>
  <c r="I882" i="2"/>
  <c r="N882" i="2" s="1"/>
  <c r="N703" i="2"/>
  <c r="N588" i="2"/>
  <c r="N431" i="2"/>
  <c r="N240" i="2"/>
  <c r="N596" i="2"/>
  <c r="N255" i="2"/>
  <c r="N515" i="2"/>
  <c r="I215" i="2"/>
  <c r="N205" i="2"/>
  <c r="N62" i="2"/>
  <c r="N106" i="2"/>
  <c r="N25" i="2"/>
  <c r="I101" i="2"/>
  <c r="N11" i="2"/>
  <c r="N403" i="2"/>
  <c r="I613" i="2"/>
  <c r="N774" i="2"/>
  <c r="N183" i="2"/>
  <c r="N737" i="2"/>
  <c r="N686" i="2"/>
  <c r="N275" i="2"/>
  <c r="N889" i="2"/>
  <c r="N95" i="2"/>
  <c r="N297" i="2"/>
  <c r="N655" i="2"/>
  <c r="N734" i="2"/>
  <c r="N237" i="2"/>
  <c r="N277" i="2"/>
  <c r="N243" i="2"/>
  <c r="N252" i="2"/>
  <c r="N245" i="2"/>
  <c r="N350" i="2"/>
  <c r="N126" i="2"/>
  <c r="N781" i="2"/>
  <c r="N624" i="2"/>
  <c r="N550" i="2"/>
  <c r="N545" i="2"/>
  <c r="N312" i="2"/>
  <c r="N520" i="2"/>
  <c r="N573" i="2"/>
  <c r="N846" i="2"/>
  <c r="N735" i="2"/>
  <c r="N286" i="2"/>
  <c r="N33" i="2"/>
  <c r="I109" i="2"/>
  <c r="I30" i="2"/>
  <c r="N30" i="2" s="1"/>
  <c r="N460" i="2"/>
  <c r="I49" i="2"/>
  <c r="N49" i="2" s="1"/>
  <c r="N858" i="2"/>
  <c r="N726" i="2"/>
  <c r="N615" i="2"/>
  <c r="N371" i="2"/>
  <c r="I67" i="2"/>
  <c r="N67" i="2"/>
  <c r="I247" i="2"/>
  <c r="N247" i="2" s="1"/>
  <c r="I395" i="2"/>
  <c r="N395" i="2" s="1"/>
  <c r="N394" i="2"/>
  <c r="N695" i="2"/>
  <c r="I695" i="2"/>
  <c r="I122" i="2"/>
  <c r="N122" i="2"/>
  <c r="N326" i="2"/>
  <c r="I397" i="2"/>
  <c r="N397" i="2" s="1"/>
  <c r="N136" i="2"/>
  <c r="N292" i="2"/>
  <c r="N71" i="2"/>
  <c r="N198" i="2"/>
  <c r="I104" i="2"/>
  <c r="N104" i="2"/>
  <c r="I53" i="2"/>
  <c r="N53" i="2"/>
  <c r="H336" i="2"/>
  <c r="H927" i="2" s="1"/>
  <c r="I315" i="2"/>
  <c r="N315" i="2" s="1"/>
  <c r="I212" i="2"/>
  <c r="N212" i="2" s="1"/>
  <c r="I16" i="2"/>
  <c r="N16" i="2" s="1"/>
  <c r="H423" i="2"/>
  <c r="I349" i="2"/>
  <c r="N349" i="2" s="1"/>
  <c r="I144" i="2"/>
  <c r="N144" i="2"/>
  <c r="H30" i="12"/>
  <c r="G34" i="12"/>
  <c r="I138" i="2"/>
  <c r="N138" i="2" s="1"/>
  <c r="I572" i="2"/>
  <c r="N572" i="2" s="1"/>
  <c r="N592" i="2"/>
  <c r="I592" i="2"/>
  <c r="H590" i="2"/>
  <c r="I590" i="2" s="1"/>
  <c r="H542" i="2"/>
  <c r="N542" i="2" s="1"/>
  <c r="I542" i="2"/>
  <c r="H514" i="2"/>
  <c r="I514" i="2" s="1"/>
  <c r="G523" i="2"/>
  <c r="G937" i="2" s="1"/>
  <c r="H468" i="2"/>
  <c r="I468" i="2" s="1"/>
  <c r="G484" i="2"/>
  <c r="G935" i="2" s="1"/>
  <c r="H329" i="2"/>
  <c r="I329" i="2" s="1"/>
  <c r="N27" i="12"/>
  <c r="I27" i="12"/>
  <c r="N281" i="2"/>
  <c r="I29" i="2"/>
  <c r="H29" i="2"/>
  <c r="I242" i="2"/>
  <c r="N242" i="2" s="1"/>
  <c r="N578" i="2"/>
  <c r="I578" i="2"/>
  <c r="I521" i="2"/>
  <c r="N521" i="2" s="1"/>
  <c r="N289" i="2"/>
  <c r="N206" i="2"/>
  <c r="I61" i="2"/>
  <c r="N61" i="2" s="1"/>
  <c r="G223" i="2"/>
  <c r="G921" i="2" s="1"/>
  <c r="G299" i="2"/>
  <c r="G925" i="2" s="1"/>
  <c r="N179" i="2"/>
  <c r="I445" i="2"/>
  <c r="N445" i="2" s="1"/>
  <c r="N259" i="2"/>
  <c r="N161" i="2"/>
  <c r="N18" i="2"/>
  <c r="I24" i="2"/>
  <c r="N24" i="2" s="1"/>
  <c r="L31" i="9"/>
  <c r="I217" i="2"/>
  <c r="N217" i="2" s="1"/>
  <c r="N594" i="2"/>
  <c r="I424" i="2"/>
  <c r="N424" i="2" s="1"/>
  <c r="N439" i="2"/>
  <c r="N10" i="3"/>
  <c r="N278" i="2"/>
  <c r="H169" i="2"/>
  <c r="I171" i="2"/>
  <c r="N171" i="2" s="1"/>
  <c r="I480" i="2"/>
  <c r="N480" i="2"/>
  <c r="I222" i="2"/>
  <c r="N222" i="2" s="1"/>
  <c r="I26" i="2"/>
  <c r="N26" i="2" s="1"/>
  <c r="I130" i="2"/>
  <c r="N130" i="2" s="1"/>
  <c r="H425" i="2"/>
  <c r="I425" i="2" s="1"/>
  <c r="N248" i="2"/>
  <c r="I285" i="2"/>
  <c r="N285" i="2" s="1"/>
  <c r="G186" i="2"/>
  <c r="G919" i="2" s="1"/>
  <c r="N253" i="2"/>
  <c r="N175" i="2"/>
  <c r="I175" i="2"/>
  <c r="N614" i="2"/>
  <c r="I33" i="9"/>
  <c r="L33" i="9"/>
  <c r="I799" i="2"/>
  <c r="N124" i="2"/>
  <c r="I124" i="2"/>
  <c r="N503" i="2"/>
  <c r="G412" i="2"/>
  <c r="G931" i="2" s="1"/>
  <c r="H392" i="2"/>
  <c r="G336" i="2"/>
  <c r="G927" i="2" s="1"/>
  <c r="H185" i="2"/>
  <c r="N109" i="2"/>
  <c r="H137" i="2"/>
  <c r="H90" i="2"/>
  <c r="G110" i="2"/>
  <c r="G915" i="2" s="1"/>
  <c r="H283" i="2"/>
  <c r="I134" i="2"/>
  <c r="N134" i="2" s="1"/>
  <c r="H60" i="2"/>
  <c r="H14" i="2"/>
  <c r="I818" i="2"/>
  <c r="N818" i="2" s="1"/>
  <c r="N428" i="2"/>
  <c r="N287" i="2"/>
  <c r="N325" i="2"/>
  <c r="I200" i="2"/>
  <c r="N478" i="2"/>
  <c r="I173" i="2"/>
  <c r="N173" i="2" s="1"/>
  <c r="I207" i="2"/>
  <c r="N207" i="2" s="1"/>
  <c r="G560" i="2"/>
  <c r="G939" i="2" s="1"/>
  <c r="I23" i="2"/>
  <c r="N23" i="2"/>
  <c r="I276" i="2"/>
  <c r="N669" i="2"/>
  <c r="I313" i="2"/>
  <c r="N313" i="2" s="1"/>
  <c r="H241" i="2"/>
  <c r="I241" i="2" s="1"/>
  <c r="I12" i="12"/>
  <c r="H23" i="3"/>
  <c r="I667" i="2"/>
  <c r="N667" i="2" s="1"/>
  <c r="N704" i="2"/>
  <c r="H348" i="2"/>
  <c r="N23" i="12"/>
  <c r="H25" i="3"/>
  <c r="I25" i="3"/>
  <c r="I727" i="2"/>
  <c r="N727" i="2" s="1"/>
  <c r="H9" i="9"/>
  <c r="K34" i="12"/>
  <c r="I390" i="2"/>
  <c r="N390" i="2"/>
  <c r="H282" i="2"/>
  <c r="I282" i="2" s="1"/>
  <c r="N282" i="2" s="1"/>
  <c r="M260" i="2"/>
  <c r="M923" i="2" s="1"/>
  <c r="N257" i="2"/>
  <c r="N622" i="2"/>
  <c r="I536" i="2"/>
  <c r="N536" i="2"/>
  <c r="H22" i="3"/>
  <c r="I591" i="2"/>
  <c r="N591" i="2"/>
  <c r="H10" i="2"/>
  <c r="I10" i="2" s="1"/>
  <c r="H698" i="2"/>
  <c r="G687" i="2"/>
  <c r="F710" i="2"/>
  <c r="F947" i="2" s="1"/>
  <c r="H652" i="2"/>
  <c r="I652" i="2" s="1"/>
  <c r="G673" i="2"/>
  <c r="G945" i="2" s="1"/>
  <c r="H616" i="2"/>
  <c r="H612" i="2"/>
  <c r="H636" i="2" s="1"/>
  <c r="H943" i="2" s="1"/>
  <c r="G636" i="2"/>
  <c r="G943" i="2" s="1"/>
  <c r="H549" i="2"/>
  <c r="I549" i="2"/>
  <c r="N549" i="2" s="1"/>
  <c r="H482" i="2"/>
  <c r="I482" i="2" s="1"/>
  <c r="H470" i="2"/>
  <c r="I470" i="2" s="1"/>
  <c r="N354" i="2"/>
  <c r="I367" i="2"/>
  <c r="N367" i="2" s="1"/>
  <c r="G34" i="2"/>
  <c r="G911" i="2" s="1"/>
  <c r="I132" i="2"/>
  <c r="N132" i="2" s="1"/>
  <c r="I12" i="2"/>
  <c r="N12" i="2" s="1"/>
  <c r="I249" i="2"/>
  <c r="N249" i="2" s="1"/>
  <c r="N878" i="2"/>
  <c r="N327" i="2"/>
  <c r="N57" i="2"/>
  <c r="N17" i="12"/>
  <c r="I631" i="2"/>
  <c r="N631" i="2" s="1"/>
  <c r="I548" i="2"/>
  <c r="N548" i="2"/>
  <c r="I96" i="2"/>
  <c r="N96" i="2"/>
  <c r="H13" i="3"/>
  <c r="I13" i="3"/>
  <c r="I359" i="2"/>
  <c r="N359" i="2" s="1"/>
  <c r="N467" i="2"/>
  <c r="I689" i="2"/>
  <c r="N689" i="2" s="1"/>
  <c r="I672" i="2"/>
  <c r="N672" i="2" s="1"/>
  <c r="F673" i="2"/>
  <c r="F945" i="2" s="1"/>
  <c r="G661" i="2"/>
  <c r="I256" i="2"/>
  <c r="N256" i="2" s="1"/>
  <c r="N819" i="2"/>
  <c r="L22" i="9"/>
  <c r="N897" i="2"/>
  <c r="N709" i="2"/>
  <c r="N785" i="2"/>
  <c r="N516" i="2"/>
  <c r="I469" i="2"/>
  <c r="N469" i="2" s="1"/>
  <c r="N617" i="2"/>
  <c r="I765" i="2"/>
  <c r="N765" i="2" s="1"/>
  <c r="I291" i="2"/>
  <c r="N291" i="2" s="1"/>
  <c r="I9" i="12"/>
  <c r="I16" i="9"/>
  <c r="L16" i="9"/>
  <c r="N19" i="2"/>
  <c r="I648" i="2"/>
  <c r="N162" i="2"/>
  <c r="I11" i="3"/>
  <c r="N11" i="3" s="1"/>
  <c r="I399" i="2"/>
  <c r="N399" i="2"/>
  <c r="H10" i="9"/>
  <c r="I10" i="9"/>
  <c r="H24" i="3"/>
  <c r="I24" i="3" s="1"/>
  <c r="H20" i="3"/>
  <c r="I20" i="3" s="1"/>
  <c r="N20" i="3" s="1"/>
  <c r="H12" i="3"/>
  <c r="H890" i="2"/>
  <c r="H899" i="2" s="1"/>
  <c r="H957" i="2" s="1"/>
  <c r="I890" i="2"/>
  <c r="I899" i="2" s="1"/>
  <c r="I957" i="2" s="1"/>
  <c r="N861" i="2"/>
  <c r="K862" i="2"/>
  <c r="K955" i="2" s="1"/>
  <c r="H842" i="2"/>
  <c r="I842" i="2" s="1"/>
  <c r="N767" i="2"/>
  <c r="H748" i="2"/>
  <c r="I748" i="2"/>
  <c r="G749" i="2"/>
  <c r="G949" i="2" s="1"/>
  <c r="N741" i="2"/>
  <c r="N12" i="12"/>
  <c r="I18" i="9"/>
  <c r="L18" i="9"/>
  <c r="H852" i="2"/>
  <c r="I852" i="2" s="1"/>
  <c r="N852" i="2" s="1"/>
  <c r="H811" i="2"/>
  <c r="I811" i="2" s="1"/>
  <c r="L15" i="9"/>
  <c r="I127" i="2"/>
  <c r="N127" i="2" s="1"/>
  <c r="I838" i="2"/>
  <c r="N838" i="2"/>
  <c r="I501" i="2"/>
  <c r="N501" i="2"/>
  <c r="N733" i="2"/>
  <c r="N328" i="2"/>
  <c r="I402" i="2"/>
  <c r="N402" i="2"/>
  <c r="I656" i="2"/>
  <c r="N656" i="2" s="1"/>
  <c r="N881" i="2"/>
  <c r="N856" i="2"/>
  <c r="H14" i="9"/>
  <c r="G32" i="3"/>
  <c r="G27" i="3"/>
  <c r="G30" i="3"/>
  <c r="G9" i="3"/>
  <c r="G16" i="3"/>
  <c r="G21" i="3"/>
  <c r="L20" i="9"/>
  <c r="G15" i="3"/>
  <c r="F786" i="2"/>
  <c r="F951" i="2" s="1"/>
  <c r="G762" i="2"/>
  <c r="H663" i="2"/>
  <c r="I472" i="2"/>
  <c r="N472" i="2" s="1"/>
  <c r="G358" i="2"/>
  <c r="G373" i="2" s="1"/>
  <c r="G929" i="2" s="1"/>
  <c r="F373" i="2"/>
  <c r="F929" i="2" s="1"/>
  <c r="N88" i="2"/>
  <c r="N887" i="2"/>
  <c r="I618" i="2"/>
  <c r="N618" i="2" s="1"/>
  <c r="G26" i="3"/>
  <c r="M786" i="2"/>
  <c r="M951" i="2" s="1"/>
  <c r="K636" i="2"/>
  <c r="K943" i="2" s="1"/>
  <c r="N474" i="2"/>
  <c r="H427" i="2"/>
  <c r="I427" i="2" s="1"/>
  <c r="K73" i="2"/>
  <c r="K913" i="2" s="1"/>
  <c r="M34" i="2"/>
  <c r="M911" i="2" s="1"/>
  <c r="F34" i="2"/>
  <c r="F911" i="2" s="1"/>
  <c r="H25" i="12"/>
  <c r="H34" i="12" s="1"/>
  <c r="N442" i="2"/>
  <c r="N355" i="2"/>
  <c r="N443" i="2"/>
  <c r="N772" i="2"/>
  <c r="I20" i="9"/>
  <c r="H35" i="9"/>
  <c r="I35" i="9"/>
  <c r="L35" i="9"/>
  <c r="G33" i="3"/>
  <c r="G29" i="3"/>
  <c r="G18" i="3"/>
  <c r="K899" i="2"/>
  <c r="K957" i="2" s="1"/>
  <c r="F597" i="2"/>
  <c r="F941" i="2" s="1"/>
  <c r="G584" i="2"/>
  <c r="K523" i="2"/>
  <c r="K937" i="2" s="1"/>
  <c r="G14" i="3"/>
  <c r="N879" i="2"/>
  <c r="F34" i="12"/>
  <c r="K823" i="2"/>
  <c r="K953" i="2" s="1"/>
  <c r="I738" i="2"/>
  <c r="N738" i="2" s="1"/>
  <c r="H671" i="2"/>
  <c r="I671" i="2" s="1"/>
  <c r="N447" i="2"/>
  <c r="H213" i="2"/>
  <c r="I213" i="2"/>
  <c r="F147" i="2"/>
  <c r="F917" i="2" s="1"/>
  <c r="N509" i="2"/>
  <c r="N705" i="2"/>
  <c r="I30" i="9"/>
  <c r="L30" i="9" s="1"/>
  <c r="N405" i="2"/>
  <c r="M34" i="12"/>
  <c r="G17" i="3"/>
  <c r="N817" i="2"/>
  <c r="H178" i="2"/>
  <c r="I178" i="2" s="1"/>
  <c r="N178" i="2" s="1"/>
  <c r="N131" i="2"/>
  <c r="N546" i="2"/>
  <c r="H837" i="2"/>
  <c r="L37" i="9"/>
  <c r="N651" i="2"/>
  <c r="I519" i="2"/>
  <c r="N519" i="2" s="1"/>
  <c r="N898" i="2"/>
  <c r="K749" i="2"/>
  <c r="K949" i="2" s="1"/>
  <c r="H540" i="2"/>
  <c r="N877" i="2"/>
  <c r="I356" i="2"/>
  <c r="N356" i="2" s="1"/>
  <c r="I351" i="2"/>
  <c r="H351" i="2"/>
  <c r="K336" i="2"/>
  <c r="K927" i="2" s="1"/>
  <c r="K673" i="2"/>
  <c r="K945" i="2" s="1"/>
  <c r="G28" i="3"/>
  <c r="K412" i="2"/>
  <c r="K931" i="2" s="1"/>
  <c r="H86" i="2"/>
  <c r="I86" i="2"/>
  <c r="K34" i="2"/>
  <c r="K911" i="2" s="1"/>
  <c r="K959" i="2" s="1"/>
  <c r="J9" i="7" s="1"/>
  <c r="J14" i="7" s="1"/>
  <c r="N125" i="2"/>
  <c r="N552" i="2"/>
  <c r="N633" i="2"/>
  <c r="H747" i="2"/>
  <c r="I747" i="2" s="1"/>
  <c r="N441" i="2"/>
  <c r="M110" i="2"/>
  <c r="M915" i="2" s="1"/>
  <c r="H23" i="9"/>
  <c r="I23" i="9" s="1"/>
  <c r="M336" i="2"/>
  <c r="M927" i="2" s="1"/>
  <c r="H736" i="2"/>
  <c r="I736" i="2" s="1"/>
  <c r="H862" i="2" l="1"/>
  <c r="H955" i="2" s="1"/>
  <c r="N748" i="2"/>
  <c r="N10" i="2"/>
  <c r="H523" i="2"/>
  <c r="H937" i="2" s="1"/>
  <c r="N468" i="2"/>
  <c r="I523" i="2"/>
  <c r="I937" i="2" s="1"/>
  <c r="N652" i="2"/>
  <c r="N590" i="2"/>
  <c r="I223" i="2"/>
  <c r="I921" i="2" s="1"/>
  <c r="N514" i="2"/>
  <c r="N523" i="2" s="1"/>
  <c r="N937" i="2" s="1"/>
  <c r="H560" i="2"/>
  <c r="H939" i="2" s="1"/>
  <c r="H17" i="3"/>
  <c r="N17" i="3"/>
  <c r="I17" i="3"/>
  <c r="H9" i="3"/>
  <c r="I9" i="3"/>
  <c r="N9" i="3"/>
  <c r="G34" i="3"/>
  <c r="E11" i="7" s="1"/>
  <c r="I22" i="3"/>
  <c r="N22" i="3" s="1"/>
  <c r="N890" i="2"/>
  <c r="N899" i="2" s="1"/>
  <c r="N957" i="2" s="1"/>
  <c r="N24" i="3"/>
  <c r="I698" i="2"/>
  <c r="N698" i="2" s="1"/>
  <c r="I14" i="2"/>
  <c r="N14" i="2" s="1"/>
  <c r="I90" i="2"/>
  <c r="N90" i="2" s="1"/>
  <c r="I823" i="2"/>
  <c r="I953" i="2" s="1"/>
  <c r="N29" i="2"/>
  <c r="I30" i="12"/>
  <c r="N30" i="12" s="1"/>
  <c r="N200" i="2"/>
  <c r="H28" i="3"/>
  <c r="I28" i="3" s="1"/>
  <c r="N28" i="3" s="1"/>
  <c r="I336" i="2"/>
  <c r="I927" i="2" s="1"/>
  <c r="H147" i="2"/>
  <c r="H917" i="2" s="1"/>
  <c r="I392" i="2"/>
  <c r="H412" i="2"/>
  <c r="H931" i="2" s="1"/>
  <c r="I260" i="2"/>
  <c r="I923" i="2" s="1"/>
  <c r="H448" i="2"/>
  <c r="H933" i="2" s="1"/>
  <c r="H762" i="2"/>
  <c r="H786" i="2" s="1"/>
  <c r="H951" i="2" s="1"/>
  <c r="I762" i="2"/>
  <c r="I786" i="2" s="1"/>
  <c r="I951" i="2" s="1"/>
  <c r="G786" i="2"/>
  <c r="G951" i="2" s="1"/>
  <c r="I749" i="2"/>
  <c r="I949" i="2" s="1"/>
  <c r="H18" i="3"/>
  <c r="I18" i="3" s="1"/>
  <c r="N427" i="2"/>
  <c r="I14" i="9"/>
  <c r="L14" i="9" s="1"/>
  <c r="H27" i="3"/>
  <c r="I27" i="3" s="1"/>
  <c r="N13" i="3"/>
  <c r="I23" i="3"/>
  <c r="N23" i="3" s="1"/>
  <c r="I137" i="2"/>
  <c r="N137" i="2" s="1"/>
  <c r="N147" i="2" s="1"/>
  <c r="N917" i="2" s="1"/>
  <c r="N648" i="2"/>
  <c r="N213" i="2"/>
  <c r="H223" i="2"/>
  <c r="H921" i="2" s="1"/>
  <c r="H29" i="3"/>
  <c r="N29" i="3" s="1"/>
  <c r="I29" i="3"/>
  <c r="I837" i="2"/>
  <c r="I862" i="2" s="1"/>
  <c r="I955" i="2" s="1"/>
  <c r="H32" i="3"/>
  <c r="I32" i="3" s="1"/>
  <c r="I25" i="12"/>
  <c r="N25" i="12" s="1"/>
  <c r="N470" i="2"/>
  <c r="N484" i="2" s="1"/>
  <c r="N935" i="2" s="1"/>
  <c r="I34" i="2"/>
  <c r="I911" i="2" s="1"/>
  <c r="I412" i="2"/>
  <c r="I931" i="2" s="1"/>
  <c r="N25" i="3"/>
  <c r="N392" i="2"/>
  <c r="N412" i="2" s="1"/>
  <c r="N931" i="2" s="1"/>
  <c r="I60" i="2"/>
  <c r="N60" i="2" s="1"/>
  <c r="N73" i="2" s="1"/>
  <c r="N913" i="2" s="1"/>
  <c r="N425" i="2"/>
  <c r="I484" i="2"/>
  <c r="I935" i="2" s="1"/>
  <c r="N747" i="2"/>
  <c r="H30" i="3"/>
  <c r="N30" i="3" s="1"/>
  <c r="I30" i="3"/>
  <c r="I540" i="2"/>
  <c r="N540" i="2" s="1"/>
  <c r="N560" i="2" s="1"/>
  <c r="N939" i="2" s="1"/>
  <c r="N351" i="2"/>
  <c r="H33" i="3"/>
  <c r="I33" i="3" s="1"/>
  <c r="H15" i="3"/>
  <c r="I15" i="3" s="1"/>
  <c r="N15" i="3" s="1"/>
  <c r="N842" i="2"/>
  <c r="I12" i="3"/>
  <c r="N12" i="3" s="1"/>
  <c r="L10" i="9"/>
  <c r="H34" i="2"/>
  <c r="H911" i="2" s="1"/>
  <c r="N276" i="2"/>
  <c r="I423" i="2"/>
  <c r="I448" i="2" s="1"/>
  <c r="I933" i="2" s="1"/>
  <c r="H299" i="2"/>
  <c r="H925" i="2" s="1"/>
  <c r="H484" i="2"/>
  <c r="H935" i="2" s="1"/>
  <c r="H186" i="2"/>
  <c r="H919" i="2" s="1"/>
  <c r="L23" i="9"/>
  <c r="H358" i="2"/>
  <c r="I358" i="2" s="1"/>
  <c r="F959" i="2"/>
  <c r="D9" i="7" s="1"/>
  <c r="D14" i="7" s="1"/>
  <c r="I26" i="3"/>
  <c r="N26" i="3" s="1"/>
  <c r="H26" i="3"/>
  <c r="H21" i="3"/>
  <c r="I21" i="3" s="1"/>
  <c r="N811" i="2"/>
  <c r="N482" i="2"/>
  <c r="I612" i="2"/>
  <c r="I636" i="2" s="1"/>
  <c r="I943" i="2" s="1"/>
  <c r="H687" i="2"/>
  <c r="H710" i="2" s="1"/>
  <c r="H947" i="2" s="1"/>
  <c r="I687" i="2"/>
  <c r="N687" i="2"/>
  <c r="G710" i="2"/>
  <c r="G947" i="2" s="1"/>
  <c r="H38" i="9"/>
  <c r="F13" i="7" s="1"/>
  <c r="G13" i="7" s="1"/>
  <c r="I348" i="2"/>
  <c r="I283" i="2"/>
  <c r="N283" i="2" s="1"/>
  <c r="I185" i="2"/>
  <c r="N185" i="2" s="1"/>
  <c r="H823" i="2"/>
  <c r="H953" i="2" s="1"/>
  <c r="N329" i="2"/>
  <c r="N336" i="2" s="1"/>
  <c r="N927" i="2" s="1"/>
  <c r="I147" i="2"/>
  <c r="I917" i="2" s="1"/>
  <c r="H14" i="3"/>
  <c r="I14" i="3"/>
  <c r="N14" i="3"/>
  <c r="H749" i="2"/>
  <c r="H949" i="2" s="1"/>
  <c r="I110" i="2"/>
  <c r="I915" i="2" s="1"/>
  <c r="N671" i="2"/>
  <c r="N86" i="2"/>
  <c r="H110" i="2"/>
  <c r="H915" i="2" s="1"/>
  <c r="N736" i="2"/>
  <c r="N837" i="2"/>
  <c r="H584" i="2"/>
  <c r="H597" i="2" s="1"/>
  <c r="H941" i="2" s="1"/>
  <c r="G597" i="2"/>
  <c r="G941" i="2" s="1"/>
  <c r="G959" i="2" s="1"/>
  <c r="E9" i="7" s="1"/>
  <c r="E14" i="7" s="1"/>
  <c r="M959" i="2"/>
  <c r="L9" i="7" s="1"/>
  <c r="L14" i="7" s="1"/>
  <c r="I663" i="2"/>
  <c r="N663" i="2" s="1"/>
  <c r="H16" i="3"/>
  <c r="I16" i="3"/>
  <c r="N16" i="3"/>
  <c r="N9" i="12"/>
  <c r="H661" i="2"/>
  <c r="H673" i="2" s="1"/>
  <c r="H945" i="2" s="1"/>
  <c r="I616" i="2"/>
  <c r="N616" i="2" s="1"/>
  <c r="I9" i="9"/>
  <c r="N241" i="2"/>
  <c r="N260" i="2" s="1"/>
  <c r="N923" i="2" s="1"/>
  <c r="H260" i="2"/>
  <c r="H923" i="2" s="1"/>
  <c r="N799" i="2"/>
  <c r="N823" i="2" s="1"/>
  <c r="N953" i="2" s="1"/>
  <c r="I169" i="2"/>
  <c r="I186" i="2" s="1"/>
  <c r="I919" i="2" s="1"/>
  <c r="H73" i="2"/>
  <c r="H913" i="2" s="1"/>
  <c r="N862" i="2" l="1"/>
  <c r="N955" i="2" s="1"/>
  <c r="N749" i="2"/>
  <c r="N949" i="2" s="1"/>
  <c r="N34" i="2"/>
  <c r="N911" i="2" s="1"/>
  <c r="N110" i="2"/>
  <c r="N915" i="2" s="1"/>
  <c r="N223" i="2"/>
  <c r="N921" i="2" s="1"/>
  <c r="I710" i="2"/>
  <c r="I947" i="2" s="1"/>
  <c r="N661" i="2"/>
  <c r="N673" i="2" s="1"/>
  <c r="N945" i="2" s="1"/>
  <c r="N358" i="2"/>
  <c r="I661" i="2"/>
  <c r="I673" i="2" s="1"/>
  <c r="I945" i="2" s="1"/>
  <c r="I560" i="2"/>
  <c r="I939" i="2" s="1"/>
  <c r="I373" i="2"/>
  <c r="I929" i="2" s="1"/>
  <c r="I73" i="2"/>
  <c r="I913" i="2" s="1"/>
  <c r="N423" i="2"/>
  <c r="N448" i="2" s="1"/>
  <c r="N933" i="2" s="1"/>
  <c r="N348" i="2"/>
  <c r="N373" i="2" s="1"/>
  <c r="N929" i="2" s="1"/>
  <c r="N27" i="3"/>
  <c r="N21" i="3"/>
  <c r="H373" i="2"/>
  <c r="H929" i="2" s="1"/>
  <c r="N299" i="2"/>
  <c r="N925" i="2" s="1"/>
  <c r="I38" i="9"/>
  <c r="H13" i="7" s="1"/>
  <c r="L9" i="9"/>
  <c r="N762" i="2"/>
  <c r="N786" i="2" s="1"/>
  <c r="N951" i="2" s="1"/>
  <c r="N710" i="2"/>
  <c r="N947" i="2" s="1"/>
  <c r="H959" i="2"/>
  <c r="F9" i="7" s="1"/>
  <c r="N34" i="3"/>
  <c r="M11" i="7" s="1"/>
  <c r="H13" i="8" s="1"/>
  <c r="I299" i="2"/>
  <c r="I925" i="2" s="1"/>
  <c r="N18" i="3"/>
  <c r="I34" i="3"/>
  <c r="H11" i="7" s="1"/>
  <c r="I584" i="2"/>
  <c r="I597" i="2" s="1"/>
  <c r="I941" i="2" s="1"/>
  <c r="N169" i="2"/>
  <c r="N186" i="2" s="1"/>
  <c r="N919" i="2" s="1"/>
  <c r="N584" i="2"/>
  <c r="N597" i="2" s="1"/>
  <c r="N941" i="2" s="1"/>
  <c r="N33" i="3"/>
  <c r="N32" i="3"/>
  <c r="N612" i="2"/>
  <c r="N636" i="2" s="1"/>
  <c r="N943" i="2" s="1"/>
  <c r="H34" i="3"/>
  <c r="F11" i="7" s="1"/>
  <c r="G11" i="7" s="1"/>
  <c r="N34" i="12"/>
  <c r="I34" i="12"/>
  <c r="I959" i="2" l="1"/>
  <c r="H9" i="7" s="1"/>
  <c r="H14" i="7" s="1"/>
  <c r="N959" i="2"/>
  <c r="M9" i="7" s="1"/>
  <c r="H12" i="8" s="1"/>
  <c r="F14" i="7"/>
  <c r="G9" i="7"/>
  <c r="G14" i="7" s="1"/>
  <c r="M15" i="7" s="1"/>
  <c r="L38" i="9"/>
  <c r="M13" i="7" s="1"/>
  <c r="H14" i="8" l="1"/>
  <c r="H15" i="8" s="1"/>
  <c r="M14" i="7"/>
  <c r="M21" i="7" s="1"/>
  <c r="M32" i="7" l="1"/>
  <c r="M33" i="7" s="1"/>
  <c r="H17" i="8"/>
  <c r="H34" i="8"/>
  <c r="H31" i="8" l="1"/>
  <c r="K34" i="8" s="1"/>
  <c r="H24" i="8"/>
  <c r="H26" i="8"/>
  <c r="H28" i="8" l="1"/>
  <c r="O403" i="2"/>
  <c r="P403" i="2" s="1"/>
  <c r="Q403" i="2" s="1"/>
  <c r="O241" i="2"/>
  <c r="P241" i="2" s="1"/>
  <c r="Q241" i="2" s="1"/>
  <c r="O860" i="2"/>
  <c r="P860" i="2" s="1"/>
  <c r="Q860" i="2" s="1"/>
  <c r="O128" i="2"/>
  <c r="P128" i="2" s="1"/>
  <c r="Q128" i="2" s="1"/>
  <c r="O806" i="2"/>
  <c r="P806" i="2" s="1"/>
  <c r="Q806" i="2" s="1"/>
  <c r="O724" i="2"/>
  <c r="P724" i="2" s="1"/>
  <c r="O691" i="2"/>
  <c r="P691" i="2" s="1"/>
  <c r="Q691" i="2" s="1"/>
  <c r="O434" i="2"/>
  <c r="P434" i="2" s="1"/>
  <c r="Q434" i="2" s="1"/>
  <c r="O745" i="2"/>
  <c r="P745" i="2" s="1"/>
  <c r="Q745" i="2" s="1"/>
  <c r="O430" i="2"/>
  <c r="P430" i="2" s="1"/>
  <c r="Q430" i="2" s="1"/>
  <c r="O126" i="2"/>
  <c r="P126" i="2" s="1"/>
  <c r="Q126" i="2" s="1"/>
  <c r="O161" i="2"/>
  <c r="P161" i="2" s="1"/>
  <c r="O764" i="2"/>
  <c r="P764" i="2" s="1"/>
  <c r="Q764" i="2" s="1"/>
  <c r="O853" i="2"/>
  <c r="P853" i="2" s="1"/>
  <c r="Q853" i="2" s="1"/>
  <c r="O550" i="2"/>
  <c r="P550" i="2" s="1"/>
  <c r="Q550" i="2" s="1"/>
  <c r="O663" i="2"/>
  <c r="P663" i="2" s="1"/>
  <c r="Q663" i="2" s="1"/>
  <c r="O694" i="2"/>
  <c r="P694" i="2" s="1"/>
  <c r="Q694" i="2" s="1"/>
  <c r="O634" i="2"/>
  <c r="P634" i="2" s="1"/>
  <c r="Q634" i="2" s="1"/>
  <c r="O545" i="2"/>
  <c r="P545" i="2" s="1"/>
  <c r="Q545" i="2" s="1"/>
  <c r="O53" i="2"/>
  <c r="P53" i="2" s="1"/>
  <c r="Q53" i="2" s="1"/>
  <c r="O464" i="2"/>
  <c r="P464" i="2" s="1"/>
  <c r="Q464" i="2" s="1"/>
  <c r="O775" i="2"/>
  <c r="P775" i="2" s="1"/>
  <c r="Q775" i="2" s="1"/>
  <c r="O725" i="2"/>
  <c r="P725" i="2" s="1"/>
  <c r="Q725" i="2" s="1"/>
  <c r="O573" i="2"/>
  <c r="P573" i="2" s="1"/>
  <c r="Q573" i="2" s="1"/>
  <c r="O433" i="2"/>
  <c r="P433" i="2" s="1"/>
  <c r="Q433" i="2" s="1"/>
  <c r="O210" i="2"/>
  <c r="P210" i="2" s="1"/>
  <c r="Q210" i="2" s="1"/>
  <c r="O182" i="2"/>
  <c r="P182" i="2" s="1"/>
  <c r="Q182" i="2" s="1"/>
  <c r="O275" i="2"/>
  <c r="P275" i="2" s="1"/>
  <c r="Q275" i="2" s="1"/>
  <c r="O436" i="2"/>
  <c r="P436" i="2" s="1"/>
  <c r="Q436" i="2" s="1"/>
  <c r="O580" i="2"/>
  <c r="P580" i="2" s="1"/>
  <c r="Q580" i="2" s="1"/>
  <c r="O285" i="2"/>
  <c r="P285" i="2" s="1"/>
  <c r="Q285" i="2" s="1"/>
  <c r="O30" i="12"/>
  <c r="P30" i="12" s="1"/>
  <c r="O297" i="2"/>
  <c r="P297" i="2" s="1"/>
  <c r="Q297" i="2" s="1"/>
  <c r="O698" i="2"/>
  <c r="P698" i="2" s="1"/>
  <c r="Q698" i="2" s="1"/>
  <c r="O319" i="2"/>
  <c r="P319" i="2" s="1"/>
  <c r="Q319" i="2" s="1"/>
  <c r="O473" i="2"/>
  <c r="P473" i="2" s="1"/>
  <c r="Q473" i="2" s="1"/>
  <c r="O54" i="2"/>
  <c r="P54" i="2" s="1"/>
  <c r="Q54" i="2" s="1"/>
  <c r="O631" i="2"/>
  <c r="P631" i="2" s="1"/>
  <c r="Q631" i="2" s="1"/>
  <c r="O109" i="2"/>
  <c r="P109" i="2" s="1"/>
  <c r="Q109" i="2" s="1"/>
  <c r="O181" i="2"/>
  <c r="P181" i="2" s="1"/>
  <c r="Q181" i="2" s="1"/>
  <c r="O800" i="2"/>
  <c r="P800" i="2" s="1"/>
  <c r="Q800" i="2" s="1"/>
  <c r="O502" i="2"/>
  <c r="P502" i="2" s="1"/>
  <c r="Q502" i="2" s="1"/>
  <c r="O886" i="2"/>
  <c r="P886" i="2" s="1"/>
  <c r="Q886" i="2" s="1"/>
  <c r="O387" i="2"/>
  <c r="P387" i="2" s="1"/>
  <c r="O627" i="2"/>
  <c r="P627" i="2" s="1"/>
  <c r="Q627" i="2" s="1"/>
  <c r="O807" i="2"/>
  <c r="P807" i="2" s="1"/>
  <c r="Q807" i="2" s="1"/>
  <c r="O522" i="2"/>
  <c r="P522" i="2" s="1"/>
  <c r="Q522" i="2" s="1"/>
  <c r="O131" i="2"/>
  <c r="P131" i="2" s="1"/>
  <c r="Q131" i="2" s="1"/>
  <c r="O65" i="2"/>
  <c r="P65" i="2" s="1"/>
  <c r="Q65" i="2" s="1"/>
  <c r="O818" i="2"/>
  <c r="P818" i="2" s="1"/>
  <c r="Q818" i="2" s="1"/>
  <c r="O284" i="2"/>
  <c r="P284" i="2" s="1"/>
  <c r="Q284" i="2" s="1"/>
  <c r="O172" i="2"/>
  <c r="P172" i="2" s="1"/>
  <c r="Q172" i="2" s="1"/>
  <c r="O508" i="2"/>
  <c r="P508" i="2" s="1"/>
  <c r="Q508" i="2" s="1"/>
  <c r="O700" i="2"/>
  <c r="P700" i="2" s="1"/>
  <c r="Q700" i="2" s="1"/>
  <c r="O762" i="2"/>
  <c r="P762" i="2" s="1"/>
  <c r="Q762" i="2" s="1"/>
  <c r="O519" i="2"/>
  <c r="P519" i="2" s="1"/>
  <c r="Q519" i="2" s="1"/>
  <c r="O798" i="2"/>
  <c r="P798" i="2" s="1"/>
  <c r="O235" i="2"/>
  <c r="P235" i="2" s="1"/>
  <c r="O163" i="2"/>
  <c r="P163" i="2" s="1"/>
  <c r="Q163" i="2" s="1"/>
  <c r="O629" i="2"/>
  <c r="P629" i="2" s="1"/>
  <c r="Q629" i="2" s="1"/>
  <c r="O887" i="2"/>
  <c r="P887" i="2" s="1"/>
  <c r="Q887" i="2" s="1"/>
  <c r="O242" i="2"/>
  <c r="P242" i="2" s="1"/>
  <c r="Q242" i="2" s="1"/>
  <c r="O893" i="2"/>
  <c r="P893" i="2" s="1"/>
  <c r="Q893" i="2" s="1"/>
  <c r="O875" i="2"/>
  <c r="P875" i="2" s="1"/>
  <c r="Q875" i="2" s="1"/>
  <c r="O15" i="12"/>
  <c r="P15" i="12" s="1"/>
  <c r="O763" i="2"/>
  <c r="P763" i="2" s="1"/>
  <c r="Q763" i="2" s="1"/>
  <c r="O101" i="2"/>
  <c r="P101" i="2" s="1"/>
  <c r="Q101" i="2" s="1"/>
  <c r="O884" i="2"/>
  <c r="P884" i="2" s="1"/>
  <c r="Q884" i="2" s="1"/>
  <c r="O894" i="2"/>
  <c r="P894" i="2" s="1"/>
  <c r="Q894" i="2" s="1"/>
  <c r="O593" i="2"/>
  <c r="P593" i="2" s="1"/>
  <c r="Q593" i="2" s="1"/>
  <c r="O204" i="2"/>
  <c r="P204" i="2" s="1"/>
  <c r="Q204" i="2" s="1"/>
  <c r="O779" i="2"/>
  <c r="P779" i="2" s="1"/>
  <c r="Q779" i="2" s="1"/>
  <c r="O578" i="2"/>
  <c r="P578" i="2" s="1"/>
  <c r="Q578" i="2" s="1"/>
  <c r="O312" i="2"/>
  <c r="P312" i="2" s="1"/>
  <c r="Q312" i="2" s="1"/>
  <c r="O843" i="2"/>
  <c r="P843" i="2" s="1"/>
  <c r="Q843" i="2" s="1"/>
  <c r="O822" i="2"/>
  <c r="P822" i="2" s="1"/>
  <c r="Q822" i="2" s="1"/>
  <c r="O622" i="2"/>
  <c r="P622" i="2" s="1"/>
  <c r="Q622" i="2" s="1"/>
  <c r="O839" i="2"/>
  <c r="P839" i="2" s="1"/>
  <c r="Q839" i="2" s="1"/>
  <c r="M35" i="9"/>
  <c r="N35" i="9" s="1"/>
  <c r="O738" i="2"/>
  <c r="P738" i="2" s="1"/>
  <c r="Q738" i="2" s="1"/>
  <c r="O64" i="2"/>
  <c r="P64" i="2" s="1"/>
  <c r="Q64" i="2" s="1"/>
  <c r="O390" i="2"/>
  <c r="P390" i="2" s="1"/>
  <c r="Q390" i="2" s="1"/>
  <c r="O66" i="2"/>
  <c r="P66" i="2" s="1"/>
  <c r="Q66" i="2" s="1"/>
  <c r="O370" i="2"/>
  <c r="P370" i="2" s="1"/>
  <c r="Q370" i="2" s="1"/>
  <c r="O574" i="2"/>
  <c r="P574" i="2" s="1"/>
  <c r="Q574" i="2" s="1"/>
  <c r="O808" i="2"/>
  <c r="P808" i="2" s="1"/>
  <c r="Q808" i="2" s="1"/>
  <c r="O296" i="2"/>
  <c r="P296" i="2" s="1"/>
  <c r="Q296" i="2" s="1"/>
  <c r="O15" i="3"/>
  <c r="P15" i="3" s="1"/>
  <c r="M14" i="9"/>
  <c r="N14" i="9" s="1"/>
  <c r="O23" i="12"/>
  <c r="P23" i="12" s="1"/>
  <c r="O858" i="2"/>
  <c r="P858" i="2" s="1"/>
  <c r="Q858" i="2" s="1"/>
  <c r="O25" i="12"/>
  <c r="P25" i="12" s="1"/>
  <c r="O9" i="2"/>
  <c r="P9" i="2" s="1"/>
  <c r="O658" i="2"/>
  <c r="P658" i="2" s="1"/>
  <c r="Q658" i="2" s="1"/>
  <c r="O26" i="3"/>
  <c r="P26" i="3" s="1"/>
  <c r="O555" i="2"/>
  <c r="P555" i="2" s="1"/>
  <c r="Q555" i="2" s="1"/>
  <c r="O249" i="2"/>
  <c r="P249" i="2" s="1"/>
  <c r="Q249" i="2" s="1"/>
  <c r="O726" i="2"/>
  <c r="P726" i="2" s="1"/>
  <c r="Q726" i="2" s="1"/>
  <c r="O93" i="2"/>
  <c r="P93" i="2" s="1"/>
  <c r="Q93" i="2" s="1"/>
  <c r="O358" i="2"/>
  <c r="P358" i="2" s="1"/>
  <c r="Q358" i="2" s="1"/>
  <c r="O558" i="2"/>
  <c r="P558" i="2" s="1"/>
  <c r="Q558" i="2" s="1"/>
  <c r="O621" i="2"/>
  <c r="P621" i="2" s="1"/>
  <c r="Q621" i="2" s="1"/>
  <c r="O257" i="2"/>
  <c r="P257" i="2" s="1"/>
  <c r="Q257" i="2" s="1"/>
  <c r="O281" i="2"/>
  <c r="P281" i="2" s="1"/>
  <c r="Q281" i="2" s="1"/>
  <c r="O392" i="2"/>
  <c r="P392" i="2" s="1"/>
  <c r="Q392" i="2" s="1"/>
  <c r="O852" i="2"/>
  <c r="P852" i="2" s="1"/>
  <c r="Q852" i="2" s="1"/>
  <c r="O437" i="2"/>
  <c r="P437" i="2" s="1"/>
  <c r="Q437" i="2" s="1"/>
  <c r="O48" i="2"/>
  <c r="P48" i="2" s="1"/>
  <c r="O240" i="2"/>
  <c r="P240" i="2" s="1"/>
  <c r="Q240" i="2" s="1"/>
  <c r="O690" i="2"/>
  <c r="P690" i="2" s="1"/>
  <c r="Q690" i="2" s="1"/>
  <c r="O70" i="2"/>
  <c r="P70" i="2" s="1"/>
  <c r="Q70" i="2" s="1"/>
  <c r="O322" i="2"/>
  <c r="P322" i="2" s="1"/>
  <c r="Q322" i="2" s="1"/>
  <c r="O238" i="2"/>
  <c r="P238" i="2" s="1"/>
  <c r="Q238" i="2" s="1"/>
  <c r="O594" i="2"/>
  <c r="P594" i="2" s="1"/>
  <c r="Q594" i="2" s="1"/>
  <c r="O665" i="2"/>
  <c r="P665" i="2" s="1"/>
  <c r="Q665" i="2" s="1"/>
  <c r="O369" i="2"/>
  <c r="P369" i="2" s="1"/>
  <c r="Q369" i="2" s="1"/>
  <c r="O56" i="2"/>
  <c r="P56" i="2" s="1"/>
  <c r="Q56" i="2" s="1"/>
  <c r="O476" i="2"/>
  <c r="P476" i="2" s="1"/>
  <c r="Q476" i="2" s="1"/>
  <c r="O543" i="2"/>
  <c r="P543" i="2" s="1"/>
  <c r="Q543" i="2" s="1"/>
  <c r="O326" i="2"/>
  <c r="P326" i="2" s="1"/>
  <c r="Q326" i="2" s="1"/>
  <c r="M18" i="9"/>
  <c r="N18" i="9" s="1"/>
  <c r="O651" i="2"/>
  <c r="P651" i="2" s="1"/>
  <c r="Q651" i="2" s="1"/>
  <c r="O438" i="2"/>
  <c r="P438" i="2" s="1"/>
  <c r="Q438" i="2" s="1"/>
  <c r="O28" i="2"/>
  <c r="P28" i="2" s="1"/>
  <c r="Q28" i="2" s="1"/>
  <c r="O90" i="2"/>
  <c r="P90" i="2" s="1"/>
  <c r="Q90" i="2" s="1"/>
  <c r="M26" i="9"/>
  <c r="N26" i="9" s="1"/>
  <c r="O14" i="3"/>
  <c r="P14" i="3" s="1"/>
  <c r="M16" i="9"/>
  <c r="N16" i="9" s="1"/>
  <c r="O184" i="2"/>
  <c r="P184" i="2" s="1"/>
  <c r="Q184" i="2" s="1"/>
  <c r="O586" i="2"/>
  <c r="P586" i="2" s="1"/>
  <c r="Q586" i="2" s="1"/>
  <c r="O511" i="2"/>
  <c r="P511" i="2" s="1"/>
  <c r="Q511" i="2" s="1"/>
  <c r="O203" i="2"/>
  <c r="P203" i="2" s="1"/>
  <c r="Q203" i="2" s="1"/>
  <c r="O878" i="2"/>
  <c r="P878" i="2" s="1"/>
  <c r="Q878" i="2" s="1"/>
  <c r="O402" i="2"/>
  <c r="P402" i="2" s="1"/>
  <c r="Q402" i="2" s="1"/>
  <c r="O891" i="2"/>
  <c r="P891" i="2" s="1"/>
  <c r="Q891" i="2" s="1"/>
  <c r="O59" i="2"/>
  <c r="P59" i="2" s="1"/>
  <c r="Q59" i="2" s="1"/>
  <c r="O32" i="12"/>
  <c r="P32" i="12" s="1"/>
  <c r="O143" i="2"/>
  <c r="P143" i="2" s="1"/>
  <c r="Q143" i="2" s="1"/>
  <c r="O142" i="2"/>
  <c r="P142" i="2" s="1"/>
  <c r="Q142" i="2" s="1"/>
  <c r="O575" i="2"/>
  <c r="P575" i="2" s="1"/>
  <c r="Q575" i="2" s="1"/>
  <c r="O29" i="3"/>
  <c r="P29" i="3" s="1"/>
  <c r="O395" i="2"/>
  <c r="P395" i="2" s="1"/>
  <c r="Q395" i="2" s="1"/>
  <c r="O213" i="2"/>
  <c r="P213" i="2" s="1"/>
  <c r="Q213" i="2" s="1"/>
  <c r="O201" i="2"/>
  <c r="P201" i="2" s="1"/>
  <c r="Q201" i="2" s="1"/>
  <c r="M19" i="9"/>
  <c r="N19" i="9" s="1"/>
  <c r="O876" i="2"/>
  <c r="P876" i="2" s="1"/>
  <c r="Q876" i="2" s="1"/>
  <c r="O216" i="2"/>
  <c r="P216" i="2" s="1"/>
  <c r="Q216" i="2" s="1"/>
  <c r="O765" i="2"/>
  <c r="P765" i="2" s="1"/>
  <c r="Q765" i="2" s="1"/>
  <c r="O767" i="2"/>
  <c r="P767" i="2" s="1"/>
  <c r="Q767" i="2" s="1"/>
  <c r="O536" i="2"/>
  <c r="P536" i="2" s="1"/>
  <c r="Q536" i="2" s="1"/>
  <c r="O132" i="2"/>
  <c r="P132" i="2" s="1"/>
  <c r="Q132" i="2" s="1"/>
  <c r="O465" i="2"/>
  <c r="P465" i="2" s="1"/>
  <c r="Q465" i="2" s="1"/>
  <c r="M9" i="9"/>
  <c r="N9" i="9" s="1"/>
  <c r="O614" i="2"/>
  <c r="P614" i="2" s="1"/>
  <c r="Q614" i="2" s="1"/>
  <c r="O333" i="2"/>
  <c r="P333" i="2" s="1"/>
  <c r="Q333" i="2" s="1"/>
  <c r="M10" i="9"/>
  <c r="N10" i="9" s="1"/>
  <c r="O30" i="2"/>
  <c r="P30" i="2" s="1"/>
  <c r="Q30" i="2" s="1"/>
  <c r="O660" i="2"/>
  <c r="P660" i="2" s="1"/>
  <c r="Q660" i="2" s="1"/>
  <c r="O13" i="2"/>
  <c r="P13" i="2" s="1"/>
  <c r="Q13" i="2" s="1"/>
  <c r="O803" i="2"/>
  <c r="P803" i="2" s="1"/>
  <c r="Q803" i="2" s="1"/>
  <c r="O16" i="3"/>
  <c r="P16" i="3" s="1"/>
  <c r="O100" i="2"/>
  <c r="P100" i="2" s="1"/>
  <c r="Q100" i="2" s="1"/>
  <c r="O252" i="2"/>
  <c r="P252" i="2" s="1"/>
  <c r="Q252" i="2" s="1"/>
  <c r="O136" i="2"/>
  <c r="P136" i="2" s="1"/>
  <c r="Q136" i="2" s="1"/>
  <c r="O431" i="2"/>
  <c r="P431" i="2" s="1"/>
  <c r="Q431" i="2" s="1"/>
  <c r="M11" i="9"/>
  <c r="N11" i="9" s="1"/>
  <c r="O427" i="2"/>
  <c r="P427" i="2" s="1"/>
  <c r="Q427" i="2" s="1"/>
  <c r="O30" i="3"/>
  <c r="P30" i="3" s="1"/>
  <c r="O15" i="2"/>
  <c r="P15" i="2" s="1"/>
  <c r="Q15" i="2" s="1"/>
  <c r="O11" i="3"/>
  <c r="P11" i="3" s="1"/>
  <c r="O10" i="12"/>
  <c r="P10" i="12" s="1"/>
  <c r="O19" i="2"/>
  <c r="P19" i="2" s="1"/>
  <c r="Q19" i="2" s="1"/>
  <c r="O584" i="2"/>
  <c r="P584" i="2" s="1"/>
  <c r="Q584" i="2" s="1"/>
  <c r="O630" i="2"/>
  <c r="P630" i="2" s="1"/>
  <c r="Q630" i="2" s="1"/>
  <c r="O657" i="2"/>
  <c r="P657" i="2" s="1"/>
  <c r="Q657" i="2" s="1"/>
  <c r="O256" i="2"/>
  <c r="P256" i="2" s="1"/>
  <c r="Q256" i="2" s="1"/>
  <c r="O162" i="2"/>
  <c r="P162" i="2" s="1"/>
  <c r="Q162" i="2" s="1"/>
  <c r="O811" i="2"/>
  <c r="P811" i="2" s="1"/>
  <c r="Q811" i="2" s="1"/>
  <c r="O183" i="2"/>
  <c r="P183" i="2" s="1"/>
  <c r="Q183" i="2" s="1"/>
  <c r="O512" i="2"/>
  <c r="P512" i="2" s="1"/>
  <c r="Q512" i="2" s="1"/>
  <c r="O440" i="2"/>
  <c r="P440" i="2" s="1"/>
  <c r="Q440" i="2" s="1"/>
  <c r="O22" i="12"/>
  <c r="P22" i="12" s="1"/>
  <c r="O730" i="2"/>
  <c r="P730" i="2" s="1"/>
  <c r="Q730" i="2" s="1"/>
  <c r="O248" i="2"/>
  <c r="P248" i="2" s="1"/>
  <c r="Q248" i="2" s="1"/>
  <c r="O21" i="2"/>
  <c r="P21" i="2" s="1"/>
  <c r="Q21" i="2" s="1"/>
  <c r="O17" i="3"/>
  <c r="P17" i="3" s="1"/>
  <c r="O169" i="2"/>
  <c r="P169" i="2" s="1"/>
  <c r="Q169" i="2" s="1"/>
  <c r="O14" i="12"/>
  <c r="P14" i="12" s="1"/>
  <c r="O279" i="2"/>
  <c r="P279" i="2" s="1"/>
  <c r="Q279" i="2" s="1"/>
  <c r="O409" i="2"/>
  <c r="P409" i="2" s="1"/>
  <c r="Q409" i="2" s="1"/>
  <c r="O880" i="2"/>
  <c r="P880" i="2" s="1"/>
  <c r="Q880" i="2" s="1"/>
  <c r="O801" i="2"/>
  <c r="P801" i="2" s="1"/>
  <c r="Q801" i="2" s="1"/>
  <c r="M21" i="9"/>
  <c r="N21" i="9" s="1"/>
  <c r="O877" i="2"/>
  <c r="P877" i="2" s="1"/>
  <c r="Q877" i="2" s="1"/>
  <c r="O855" i="2"/>
  <c r="P855" i="2" s="1"/>
  <c r="Q855" i="2" s="1"/>
  <c r="O91" i="2"/>
  <c r="P91" i="2" s="1"/>
  <c r="Q91" i="2" s="1"/>
  <c r="O294" i="2"/>
  <c r="P294" i="2" s="1"/>
  <c r="Q294" i="2" s="1"/>
  <c r="O498" i="2"/>
  <c r="P498" i="2" s="1"/>
  <c r="O804" i="2"/>
  <c r="P804" i="2" s="1"/>
  <c r="Q804" i="2" s="1"/>
  <c r="O27" i="3"/>
  <c r="P27" i="3" s="1"/>
  <c r="O12" i="12"/>
  <c r="P12" i="12" s="1"/>
  <c r="O777" i="2"/>
  <c r="P777" i="2" s="1"/>
  <c r="Q777" i="2" s="1"/>
  <c r="O314" i="2"/>
  <c r="P314" i="2" s="1"/>
  <c r="Q314" i="2" s="1"/>
  <c r="O371" i="2"/>
  <c r="P371" i="2" s="1"/>
  <c r="Q371" i="2" s="1"/>
  <c r="O13" i="3"/>
  <c r="P13" i="3" s="1"/>
  <c r="M12" i="9"/>
  <c r="N12" i="9" s="1"/>
  <c r="O274" i="2"/>
  <c r="P274" i="2" s="1"/>
  <c r="M37" i="9"/>
  <c r="N37" i="9" s="1"/>
  <c r="O88" i="2"/>
  <c r="P88" i="2" s="1"/>
  <c r="Q88" i="2" s="1"/>
  <c r="O311" i="2"/>
  <c r="P311" i="2" s="1"/>
  <c r="O425" i="2"/>
  <c r="P425" i="2" s="1"/>
  <c r="Q425" i="2" s="1"/>
  <c r="M15" i="9"/>
  <c r="N15" i="9" s="1"/>
  <c r="O18" i="12"/>
  <c r="P18" i="12" s="1"/>
  <c r="O17" i="2"/>
  <c r="P17" i="2" s="1"/>
  <c r="Q17" i="2" s="1"/>
  <c r="O802" i="2"/>
  <c r="P802" i="2" s="1"/>
  <c r="Q802" i="2" s="1"/>
  <c r="O589" i="2"/>
  <c r="P589" i="2" s="1"/>
  <c r="Q589" i="2" s="1"/>
  <c r="O709" i="2"/>
  <c r="P709" i="2" s="1"/>
  <c r="Q709" i="2" s="1"/>
  <c r="O850" i="2"/>
  <c r="P850" i="2" s="1"/>
  <c r="Q850" i="2" s="1"/>
  <c r="O461" i="2"/>
  <c r="P461" i="2" s="1"/>
  <c r="Q461" i="2" s="1"/>
  <c r="O769" i="2"/>
  <c r="P769" i="2" s="1"/>
  <c r="Q769" i="2" s="1"/>
  <c r="O784" i="2"/>
  <c r="P784" i="2" s="1"/>
  <c r="Q784" i="2" s="1"/>
  <c r="O735" i="2"/>
  <c r="P735" i="2" s="1"/>
  <c r="Q735" i="2" s="1"/>
  <c r="O55" i="2"/>
  <c r="P55" i="2" s="1"/>
  <c r="Q55" i="2" s="1"/>
  <c r="O280" i="2"/>
  <c r="P280" i="2" s="1"/>
  <c r="Q280" i="2" s="1"/>
  <c r="O350" i="2"/>
  <c r="P350" i="2" s="1"/>
  <c r="Q350" i="2" s="1"/>
  <c r="O729" i="2"/>
  <c r="P729" i="2" s="1"/>
  <c r="Q729" i="2" s="1"/>
  <c r="O625" i="2"/>
  <c r="P625" i="2" s="1"/>
  <c r="Q625" i="2" s="1"/>
  <c r="O552" i="2"/>
  <c r="P552" i="2" s="1"/>
  <c r="Q552" i="2" s="1"/>
  <c r="O106" i="2"/>
  <c r="P106" i="2" s="1"/>
  <c r="Q106" i="2" s="1"/>
  <c r="O426" i="2"/>
  <c r="P426" i="2" s="1"/>
  <c r="Q426" i="2" s="1"/>
  <c r="O432" i="2"/>
  <c r="P432" i="2" s="1"/>
  <c r="Q432" i="2" s="1"/>
  <c r="O24" i="2"/>
  <c r="P24" i="2" s="1"/>
  <c r="Q24" i="2" s="1"/>
  <c r="O632" i="2"/>
  <c r="P632" i="2" s="1"/>
  <c r="Q632" i="2" s="1"/>
  <c r="O514" i="2"/>
  <c r="P514" i="2" s="1"/>
  <c r="Q514" i="2" s="1"/>
  <c r="O363" i="2"/>
  <c r="P363" i="2" s="1"/>
  <c r="Q363" i="2" s="1"/>
  <c r="O145" i="2"/>
  <c r="P145" i="2" s="1"/>
  <c r="Q145" i="2" s="1"/>
  <c r="O107" i="2"/>
  <c r="P107" i="2" s="1"/>
  <c r="Q107" i="2" s="1"/>
  <c r="O51" i="2"/>
  <c r="P51" i="2" s="1"/>
  <c r="Q51" i="2" s="1"/>
  <c r="O237" i="2"/>
  <c r="P237" i="2" s="1"/>
  <c r="Q237" i="2" s="1"/>
  <c r="O896" i="2"/>
  <c r="P896" i="2" s="1"/>
  <c r="Q896" i="2" s="1"/>
  <c r="O692" i="2"/>
  <c r="P692" i="2" s="1"/>
  <c r="Q692" i="2" s="1"/>
  <c r="O515" i="2"/>
  <c r="P515" i="2" s="1"/>
  <c r="Q515" i="2" s="1"/>
  <c r="O396" i="2"/>
  <c r="P396" i="2" s="1"/>
  <c r="Q396" i="2" s="1"/>
  <c r="O86" i="2"/>
  <c r="P86" i="2" s="1"/>
  <c r="Q86" i="2" s="1"/>
  <c r="M30" i="9"/>
  <c r="N30" i="9" s="1"/>
  <c r="O31" i="3"/>
  <c r="P31" i="3" s="1"/>
  <c r="O742" i="2"/>
  <c r="P742" i="2" s="1"/>
  <c r="Q742" i="2" s="1"/>
  <c r="O687" i="2"/>
  <c r="P687" i="2" s="1"/>
  <c r="Q687" i="2" s="1"/>
  <c r="O20" i="3"/>
  <c r="P20" i="3" s="1"/>
  <c r="O633" i="2"/>
  <c r="P633" i="2" s="1"/>
  <c r="Q633" i="2" s="1"/>
  <c r="O668" i="2"/>
  <c r="P668" i="2" s="1"/>
  <c r="Q668" i="2" s="1"/>
  <c r="O628" i="2"/>
  <c r="P628" i="2" s="1"/>
  <c r="Q628" i="2" s="1"/>
  <c r="O286" i="2"/>
  <c r="P286" i="2" s="1"/>
  <c r="Q286" i="2" s="1"/>
  <c r="O22" i="2"/>
  <c r="P22" i="2" s="1"/>
  <c r="Q22" i="2" s="1"/>
  <c r="O250" i="2"/>
  <c r="P250" i="2" s="1"/>
  <c r="Q250" i="2" s="1"/>
  <c r="O439" i="2"/>
  <c r="P439" i="2" s="1"/>
  <c r="Q439" i="2" s="1"/>
  <c r="O521" i="2"/>
  <c r="P521" i="2" s="1"/>
  <c r="Q521" i="2" s="1"/>
  <c r="O672" i="2"/>
  <c r="P672" i="2" s="1"/>
  <c r="Q672" i="2" s="1"/>
  <c r="O23" i="3"/>
  <c r="P23" i="3" s="1"/>
  <c r="O12" i="2"/>
  <c r="P12" i="2" s="1"/>
  <c r="Q12" i="2" s="1"/>
  <c r="O254" i="2"/>
  <c r="P254" i="2" s="1"/>
  <c r="Q254" i="2" s="1"/>
  <c r="O171" i="2"/>
  <c r="P171" i="2" s="1"/>
  <c r="Q171" i="2" s="1"/>
  <c r="O620" i="2"/>
  <c r="P620" i="2" s="1"/>
  <c r="Q620" i="2" s="1"/>
  <c r="O474" i="2"/>
  <c r="P474" i="2" s="1"/>
  <c r="Q474" i="2" s="1"/>
  <c r="O739" i="2"/>
  <c r="P739" i="2" s="1"/>
  <c r="Q739" i="2" s="1"/>
  <c r="O542" i="2"/>
  <c r="P542" i="2" s="1"/>
  <c r="Q542" i="2" s="1"/>
  <c r="O94" i="2"/>
  <c r="P94" i="2" s="1"/>
  <c r="Q94" i="2" s="1"/>
  <c r="M24" i="9"/>
  <c r="N24" i="9" s="1"/>
  <c r="O255" i="2"/>
  <c r="P255" i="2" s="1"/>
  <c r="Q255" i="2" s="1"/>
  <c r="O122" i="2"/>
  <c r="P122" i="2" s="1"/>
  <c r="O61" i="2"/>
  <c r="P61" i="2" s="1"/>
  <c r="Q61" i="2" s="1"/>
  <c r="O613" i="2"/>
  <c r="P613" i="2" s="1"/>
  <c r="Q613" i="2" s="1"/>
  <c r="O137" i="2"/>
  <c r="P137" i="2" s="1"/>
  <c r="Q137" i="2" s="1"/>
  <c r="O557" i="2"/>
  <c r="P557" i="2" s="1"/>
  <c r="Q557" i="2" s="1"/>
  <c r="O693" i="2"/>
  <c r="P693" i="2" s="1"/>
  <c r="Q693" i="2" s="1"/>
  <c r="O19" i="3"/>
  <c r="P19" i="3" s="1"/>
  <c r="O320" i="2"/>
  <c r="P320" i="2" s="1"/>
  <c r="Q320" i="2" s="1"/>
  <c r="O537" i="2"/>
  <c r="P537" i="2" s="1"/>
  <c r="Q537" i="2" s="1"/>
  <c r="O702" i="2"/>
  <c r="P702" i="2" s="1"/>
  <c r="Q702" i="2" s="1"/>
  <c r="O844" i="2"/>
  <c r="P844" i="2" s="1"/>
  <c r="Q844" i="2" s="1"/>
  <c r="O140" i="2"/>
  <c r="P140" i="2" s="1"/>
  <c r="Q140" i="2" s="1"/>
  <c r="O428" i="2"/>
  <c r="P428" i="2" s="1"/>
  <c r="Q428" i="2" s="1"/>
  <c r="O214" i="2"/>
  <c r="P214" i="2" s="1"/>
  <c r="Q214" i="2" s="1"/>
  <c r="O466" i="2"/>
  <c r="P466" i="2" s="1"/>
  <c r="Q466" i="2" s="1"/>
  <c r="O707" i="2"/>
  <c r="P707" i="2" s="1"/>
  <c r="Q707" i="2" s="1"/>
  <c r="O353" i="2"/>
  <c r="P353" i="2" s="1"/>
  <c r="Q353" i="2" s="1"/>
  <c r="O258" i="2"/>
  <c r="P258" i="2" s="1"/>
  <c r="Q258" i="2" s="1"/>
  <c r="O398" i="2"/>
  <c r="P398" i="2" s="1"/>
  <c r="Q398" i="2" s="1"/>
  <c r="O366" i="2"/>
  <c r="P366" i="2" s="1"/>
  <c r="Q366" i="2" s="1"/>
  <c r="O207" i="2"/>
  <c r="P207" i="2" s="1"/>
  <c r="Q207" i="2" s="1"/>
  <c r="O364" i="2"/>
  <c r="P364" i="2" s="1"/>
  <c r="Q364" i="2" s="1"/>
  <c r="O236" i="2"/>
  <c r="P236" i="2" s="1"/>
  <c r="Q236" i="2" s="1"/>
  <c r="O699" i="2"/>
  <c r="P699" i="2" s="1"/>
  <c r="Q699" i="2" s="1"/>
  <c r="O747" i="2"/>
  <c r="P747" i="2" s="1"/>
  <c r="Q747" i="2" s="1"/>
  <c r="O540" i="2"/>
  <c r="P540" i="2" s="1"/>
  <c r="Q540" i="2" s="1"/>
  <c r="O209" i="2"/>
  <c r="P209" i="2" s="1"/>
  <c r="Q209" i="2" s="1"/>
  <c r="O60" i="2"/>
  <c r="P60" i="2" s="1"/>
  <c r="Q60" i="2" s="1"/>
  <c r="O778" i="2"/>
  <c r="P778" i="2" s="1"/>
  <c r="Q778" i="2" s="1"/>
  <c r="O459" i="2"/>
  <c r="P459" i="2" s="1"/>
  <c r="O352" i="2"/>
  <c r="P352" i="2" s="1"/>
  <c r="Q352" i="2" s="1"/>
  <c r="O349" i="2"/>
  <c r="P349" i="2" s="1"/>
  <c r="Q349" i="2" s="1"/>
  <c r="M36" i="9"/>
  <c r="N36" i="9" s="1"/>
  <c r="O861" i="2"/>
  <c r="P861" i="2" s="1"/>
  <c r="Q861" i="2" s="1"/>
  <c r="O129" i="2"/>
  <c r="P129" i="2" s="1"/>
  <c r="Q129" i="2" s="1"/>
  <c r="O355" i="2"/>
  <c r="P355" i="2" s="1"/>
  <c r="Q355" i="2" s="1"/>
  <c r="O546" i="2"/>
  <c r="P546" i="2" s="1"/>
  <c r="Q546" i="2" s="1"/>
  <c r="O480" i="2"/>
  <c r="P480" i="2" s="1"/>
  <c r="Q480" i="2" s="1"/>
  <c r="O706" i="2"/>
  <c r="P706" i="2" s="1"/>
  <c r="Q706" i="2" s="1"/>
  <c r="O49" i="2"/>
  <c r="P49" i="2" s="1"/>
  <c r="Q49" i="2" s="1"/>
  <c r="O447" i="2"/>
  <c r="P447" i="2" s="1"/>
  <c r="Q447" i="2" s="1"/>
  <c r="O799" i="2"/>
  <c r="P799" i="2" s="1"/>
  <c r="Q799" i="2" s="1"/>
  <c r="O840" i="2"/>
  <c r="P840" i="2" s="1"/>
  <c r="Q840" i="2" s="1"/>
  <c r="O10" i="3"/>
  <c r="P10" i="3" s="1"/>
  <c r="O541" i="2"/>
  <c r="P541" i="2" s="1"/>
  <c r="Q541" i="2" s="1"/>
  <c r="O289" i="2"/>
  <c r="P289" i="2" s="1"/>
  <c r="Q289" i="2" s="1"/>
  <c r="O139" i="2"/>
  <c r="P139" i="2" s="1"/>
  <c r="Q139" i="2" s="1"/>
  <c r="O890" i="2"/>
  <c r="P890" i="2" s="1"/>
  <c r="Q890" i="2" s="1"/>
  <c r="O315" i="2"/>
  <c r="P315" i="2" s="1"/>
  <c r="Q315" i="2" s="1"/>
  <c r="O20" i="2"/>
  <c r="P20" i="2" s="1"/>
  <c r="Q20" i="2" s="1"/>
  <c r="O477" i="2"/>
  <c r="P477" i="2" s="1"/>
  <c r="Q477" i="2" s="1"/>
  <c r="M28" i="9"/>
  <c r="N28" i="9" s="1"/>
  <c r="O32" i="3"/>
  <c r="P32" i="3" s="1"/>
  <c r="O17" i="12"/>
  <c r="P17" i="12" s="1"/>
  <c r="O507" i="2"/>
  <c r="P507" i="2" s="1"/>
  <c r="Q507" i="2" s="1"/>
  <c r="O134" i="2"/>
  <c r="P134" i="2" s="1"/>
  <c r="Q134" i="2" s="1"/>
  <c r="O24" i="3"/>
  <c r="P24" i="3" s="1"/>
  <c r="O785" i="2"/>
  <c r="P785" i="2" s="1"/>
  <c r="Q785" i="2" s="1"/>
  <c r="O11" i="12"/>
  <c r="P11" i="12" s="1"/>
  <c r="O821" i="2"/>
  <c r="P821" i="2" s="1"/>
  <c r="Q821" i="2" s="1"/>
  <c r="O33" i="12"/>
  <c r="P33" i="12" s="1"/>
  <c r="O133" i="2"/>
  <c r="P133" i="2" s="1"/>
  <c r="Q133" i="2" s="1"/>
  <c r="O98" i="2"/>
  <c r="P98" i="2" s="1"/>
  <c r="Q98" i="2" s="1"/>
  <c r="O669" i="2"/>
  <c r="P669" i="2" s="1"/>
  <c r="Q669" i="2" s="1"/>
  <c r="O104" i="2"/>
  <c r="P104" i="2" s="1"/>
  <c r="Q104" i="2" s="1"/>
  <c r="O33" i="3"/>
  <c r="P33" i="3" s="1"/>
  <c r="M13" i="9"/>
  <c r="N13" i="9" s="1"/>
  <c r="O553" i="2"/>
  <c r="P553" i="2" s="1"/>
  <c r="Q553" i="2" s="1"/>
  <c r="O889" i="2"/>
  <c r="P889" i="2" s="1"/>
  <c r="Q889" i="2" s="1"/>
  <c r="M33" i="9"/>
  <c r="N33" i="9" s="1"/>
  <c r="O556" i="2"/>
  <c r="P556" i="2" s="1"/>
  <c r="Q556" i="2" s="1"/>
  <c r="O401" i="2"/>
  <c r="P401" i="2" s="1"/>
  <c r="Q401" i="2" s="1"/>
  <c r="O89" i="2"/>
  <c r="P89" i="2" s="1"/>
  <c r="Q89" i="2" s="1"/>
  <c r="O180" i="2"/>
  <c r="P180" i="2" s="1"/>
  <c r="Q180" i="2" s="1"/>
  <c r="O577" i="2"/>
  <c r="P577" i="2" s="1"/>
  <c r="Q577" i="2" s="1"/>
  <c r="O16" i="12"/>
  <c r="P16" i="12" s="1"/>
  <c r="O408" i="2"/>
  <c r="P408" i="2" s="1"/>
  <c r="Q408" i="2" s="1"/>
  <c r="M17" i="9"/>
  <c r="N17" i="9" s="1"/>
  <c r="O24" i="12"/>
  <c r="P24" i="12" s="1"/>
  <c r="O478" i="2"/>
  <c r="P478" i="2" s="1"/>
  <c r="Q478" i="2" s="1"/>
  <c r="O244" i="2"/>
  <c r="P244" i="2" s="1"/>
  <c r="Q244" i="2" s="1"/>
  <c r="O362" i="2"/>
  <c r="P362" i="2" s="1"/>
  <c r="Q362" i="2" s="1"/>
  <c r="M22" i="9"/>
  <c r="N22" i="9" s="1"/>
  <c r="O276" i="2"/>
  <c r="P276" i="2" s="1"/>
  <c r="Q276" i="2" s="1"/>
  <c r="O661" i="2"/>
  <c r="P661" i="2" s="1"/>
  <c r="Q661" i="2" s="1"/>
  <c r="O812" i="2"/>
  <c r="P812" i="2" s="1"/>
  <c r="Q812" i="2" s="1"/>
  <c r="O208" i="2"/>
  <c r="P208" i="2" s="1"/>
  <c r="Q208" i="2" s="1"/>
  <c r="M23" i="9"/>
  <c r="N23" i="9" s="1"/>
  <c r="O761" i="2"/>
  <c r="P761" i="2" s="1"/>
  <c r="O505" i="2"/>
  <c r="P505" i="2" s="1"/>
  <c r="Q505" i="2" s="1"/>
  <c r="O175" i="2"/>
  <c r="P175" i="2" s="1"/>
  <c r="Q175" i="2" s="1"/>
  <c r="O293" i="2"/>
  <c r="P293" i="2" s="1"/>
  <c r="Q293" i="2" s="1"/>
  <c r="O513" i="2"/>
  <c r="P513" i="2" s="1"/>
  <c r="Q513" i="2" s="1"/>
  <c r="O732" i="2"/>
  <c r="P732" i="2" s="1"/>
  <c r="Q732" i="2" s="1"/>
  <c r="O28" i="3"/>
  <c r="P28" i="3" s="1"/>
  <c r="O21" i="12"/>
  <c r="P21" i="12" s="1"/>
  <c r="O92" i="2"/>
  <c r="P92" i="2" s="1"/>
  <c r="Q92" i="2" s="1"/>
  <c r="O327" i="2"/>
  <c r="P327" i="2" s="1"/>
  <c r="Q327" i="2" s="1"/>
  <c r="O205" i="2"/>
  <c r="P205" i="2" s="1"/>
  <c r="Q205" i="2" s="1"/>
  <c r="O851" i="2"/>
  <c r="P851" i="2" s="1"/>
  <c r="Q851" i="2" s="1"/>
  <c r="O11" i="2"/>
  <c r="P11" i="2" s="1"/>
  <c r="Q11" i="2" s="1"/>
  <c r="O318" i="2"/>
  <c r="P318" i="2" s="1"/>
  <c r="Q318" i="2" s="1"/>
  <c r="O741" i="2"/>
  <c r="P741" i="2" s="1"/>
  <c r="Q741" i="2" s="1"/>
  <c r="O220" i="2"/>
  <c r="P220" i="2" s="1"/>
  <c r="Q220" i="2" s="1"/>
  <c r="O615" i="2"/>
  <c r="P615" i="2" s="1"/>
  <c r="Q615" i="2" s="1"/>
  <c r="O576" i="2"/>
  <c r="P576" i="2" s="1"/>
  <c r="Q576" i="2" s="1"/>
  <c r="O888" i="2"/>
  <c r="P888" i="2" s="1"/>
  <c r="Q888" i="2" s="1"/>
  <c r="O774" i="2"/>
  <c r="P774" i="2" s="1"/>
  <c r="Q774" i="2" s="1"/>
  <c r="O62" i="2"/>
  <c r="P62" i="2" s="1"/>
  <c r="Q62" i="2" s="1"/>
  <c r="O736" i="2"/>
  <c r="P736" i="2" s="1"/>
  <c r="Q736" i="2" s="1"/>
  <c r="O895" i="2"/>
  <c r="P895" i="2" s="1"/>
  <c r="Q895" i="2" s="1"/>
  <c r="O596" i="2"/>
  <c r="P596" i="2" s="1"/>
  <c r="Q596" i="2" s="1"/>
  <c r="O626" i="2"/>
  <c r="P626" i="2" s="1"/>
  <c r="Q626" i="2" s="1"/>
  <c r="O582" i="2"/>
  <c r="P582" i="2" s="1"/>
  <c r="Q582" i="2" s="1"/>
  <c r="O892" i="2"/>
  <c r="P892" i="2" s="1"/>
  <c r="Q892" i="2" s="1"/>
  <c r="O770" i="2"/>
  <c r="P770" i="2" s="1"/>
  <c r="Q770" i="2" s="1"/>
  <c r="O399" i="2"/>
  <c r="P399" i="2" s="1"/>
  <c r="Q399" i="2" s="1"/>
  <c r="O874" i="2"/>
  <c r="P874" i="2" s="1"/>
  <c r="O470" i="2"/>
  <c r="P470" i="2" s="1"/>
  <c r="Q470" i="2" s="1"/>
  <c r="O243" i="2"/>
  <c r="P243" i="2" s="1"/>
  <c r="Q243" i="2" s="1"/>
  <c r="O185" i="2"/>
  <c r="P185" i="2" s="1"/>
  <c r="Q185" i="2" s="1"/>
  <c r="O554" i="2"/>
  <c r="P554" i="2" s="1"/>
  <c r="Q554" i="2" s="1"/>
  <c r="O372" i="2"/>
  <c r="P372" i="2" s="1"/>
  <c r="Q372" i="2" s="1"/>
  <c r="O292" i="2"/>
  <c r="P292" i="2" s="1"/>
  <c r="Q292" i="2" s="1"/>
  <c r="O324" i="2"/>
  <c r="P324" i="2" s="1"/>
  <c r="Q324" i="2" s="1"/>
  <c r="O898" i="2"/>
  <c r="P898" i="2" s="1"/>
  <c r="Q898" i="2" s="1"/>
  <c r="O813" i="2"/>
  <c r="P813" i="2" s="1"/>
  <c r="Q813" i="2" s="1"/>
  <c r="O26" i="2"/>
  <c r="P26" i="2" s="1"/>
  <c r="Q26" i="2" s="1"/>
  <c r="O897" i="2"/>
  <c r="P897" i="2" s="1"/>
  <c r="Q897" i="2" s="1"/>
  <c r="O768" i="2"/>
  <c r="P768" i="2" s="1"/>
  <c r="Q768" i="2" s="1"/>
  <c r="O295" i="2"/>
  <c r="P295" i="2" s="1"/>
  <c r="Q295" i="2" s="1"/>
  <c r="O662" i="2"/>
  <c r="P662" i="2" s="1"/>
  <c r="Q662" i="2" s="1"/>
  <c r="O666" i="2"/>
  <c r="P666" i="2" s="1"/>
  <c r="Q666" i="2" s="1"/>
  <c r="O740" i="2"/>
  <c r="P740" i="2" s="1"/>
  <c r="Q740" i="2" s="1"/>
  <c r="O500" i="2"/>
  <c r="P500" i="2" s="1"/>
  <c r="Q500" i="2" s="1"/>
  <c r="O475" i="2"/>
  <c r="P475" i="2" s="1"/>
  <c r="Q475" i="2" s="1"/>
  <c r="O246" i="2"/>
  <c r="P246" i="2" s="1"/>
  <c r="Q246" i="2" s="1"/>
  <c r="O23" i="2"/>
  <c r="P23" i="2" s="1"/>
  <c r="Q23" i="2" s="1"/>
  <c r="O354" i="2"/>
  <c r="P354" i="2" s="1"/>
  <c r="Q354" i="2" s="1"/>
  <c r="O743" i="2"/>
  <c r="P743" i="2" s="1"/>
  <c r="Q743" i="2" s="1"/>
  <c r="O587" i="2"/>
  <c r="P587" i="2" s="1"/>
  <c r="Q587" i="2" s="1"/>
  <c r="O63" i="2"/>
  <c r="P63" i="2" s="1"/>
  <c r="Q63" i="2" s="1"/>
  <c r="O581" i="2"/>
  <c r="P581" i="2" s="1"/>
  <c r="Q581" i="2" s="1"/>
  <c r="O731" i="2"/>
  <c r="P731" i="2" s="1"/>
  <c r="Q731" i="2" s="1"/>
  <c r="O696" i="2"/>
  <c r="P696" i="2" s="1"/>
  <c r="Q696" i="2" s="1"/>
  <c r="O595" i="2"/>
  <c r="P595" i="2" s="1"/>
  <c r="Q595" i="2" s="1"/>
  <c r="O138" i="2"/>
  <c r="P138" i="2" s="1"/>
  <c r="Q138" i="2" s="1"/>
  <c r="O472" i="2"/>
  <c r="P472" i="2" s="1"/>
  <c r="Q472" i="2" s="1"/>
  <c r="O559" i="2"/>
  <c r="P559" i="2" s="1"/>
  <c r="Q559" i="2" s="1"/>
  <c r="O838" i="2"/>
  <c r="P838" i="2" s="1"/>
  <c r="Q838" i="2" s="1"/>
  <c r="O329" i="2"/>
  <c r="P329" i="2" s="1"/>
  <c r="Q329" i="2" s="1"/>
  <c r="O18" i="3"/>
  <c r="P18" i="3" s="1"/>
  <c r="O612" i="2"/>
  <c r="P612" i="2" s="1"/>
  <c r="Q612" i="2" s="1"/>
  <c r="O71" i="2"/>
  <c r="P71" i="2" s="1"/>
  <c r="Q71" i="2" s="1"/>
  <c r="O105" i="2"/>
  <c r="P105" i="2" s="1"/>
  <c r="Q105" i="2" s="1"/>
  <c r="O460" i="2"/>
  <c r="P460" i="2" s="1"/>
  <c r="Q460" i="2" s="1"/>
  <c r="O173" i="2"/>
  <c r="P173" i="2" s="1"/>
  <c r="Q173" i="2" s="1"/>
  <c r="O50" i="2"/>
  <c r="P50" i="2" s="1"/>
  <c r="Q50" i="2" s="1"/>
  <c r="O259" i="2"/>
  <c r="P259" i="2" s="1"/>
  <c r="Q259" i="2" s="1"/>
  <c r="O462" i="2"/>
  <c r="P462" i="2" s="1"/>
  <c r="Q462" i="2" s="1"/>
  <c r="O737" i="2"/>
  <c r="P737" i="2" s="1"/>
  <c r="Q737" i="2" s="1"/>
  <c r="O809" i="2"/>
  <c r="P809" i="2" s="1"/>
  <c r="Q809" i="2" s="1"/>
  <c r="O820" i="2"/>
  <c r="P820" i="2" s="1"/>
  <c r="Q820" i="2" s="1"/>
  <c r="O744" i="2"/>
  <c r="P744" i="2" s="1"/>
  <c r="Q744" i="2" s="1"/>
  <c r="O881" i="2"/>
  <c r="P881" i="2" s="1"/>
  <c r="Q881" i="2" s="1"/>
  <c r="O13" i="12"/>
  <c r="P13" i="12" s="1"/>
  <c r="O130" i="2"/>
  <c r="P130" i="2" s="1"/>
  <c r="Q130" i="2" s="1"/>
  <c r="O218" i="2"/>
  <c r="P218" i="2" s="1"/>
  <c r="Q218" i="2" s="1"/>
  <c r="O841" i="2"/>
  <c r="P841" i="2" s="1"/>
  <c r="Q841" i="2" s="1"/>
  <c r="M29" i="9"/>
  <c r="N29" i="9" s="1"/>
  <c r="O854" i="2"/>
  <c r="P854" i="2" s="1"/>
  <c r="Q854" i="2" s="1"/>
  <c r="O517" i="2"/>
  <c r="P517" i="2" s="1"/>
  <c r="Q517" i="2" s="1"/>
  <c r="O9" i="12"/>
  <c r="P9" i="12" s="1"/>
  <c r="O845" i="2"/>
  <c r="P845" i="2" s="1"/>
  <c r="Q845" i="2" s="1"/>
  <c r="M25" i="9"/>
  <c r="N25" i="9" s="1"/>
  <c r="O332" i="2"/>
  <c r="P332" i="2" s="1"/>
  <c r="Q332" i="2" s="1"/>
  <c r="O356" i="2"/>
  <c r="P356" i="2" s="1"/>
  <c r="Q356" i="2" s="1"/>
  <c r="O351" i="2"/>
  <c r="P351" i="2" s="1"/>
  <c r="Q351" i="2" s="1"/>
  <c r="O704" i="2"/>
  <c r="P704" i="2" s="1"/>
  <c r="Q704" i="2" s="1"/>
  <c r="O846" i="2"/>
  <c r="P846" i="2" s="1"/>
  <c r="Q846" i="2" s="1"/>
  <c r="O141" i="2"/>
  <c r="P141" i="2" s="1"/>
  <c r="Q141" i="2" s="1"/>
  <c r="O535" i="2"/>
  <c r="P535" i="2" s="1"/>
  <c r="O837" i="2"/>
  <c r="P837" i="2" s="1"/>
  <c r="O313" i="2"/>
  <c r="P313" i="2" s="1"/>
  <c r="Q313" i="2" s="1"/>
  <c r="O19" i="12"/>
  <c r="P19" i="12" s="1"/>
  <c r="O445" i="2"/>
  <c r="P445" i="2" s="1"/>
  <c r="Q445" i="2" s="1"/>
  <c r="O481" i="2"/>
  <c r="P481" i="2" s="1"/>
  <c r="Q481" i="2" s="1"/>
  <c r="O857" i="2"/>
  <c r="P857" i="2" s="1"/>
  <c r="Q857" i="2" s="1"/>
  <c r="O97" i="2"/>
  <c r="P97" i="2" s="1"/>
  <c r="Q97" i="2" s="1"/>
  <c r="O323" i="2"/>
  <c r="P323" i="2" s="1"/>
  <c r="Q323" i="2" s="1"/>
  <c r="O649" i="2"/>
  <c r="P649" i="2" s="1"/>
  <c r="Q649" i="2" s="1"/>
  <c r="O29" i="12"/>
  <c r="P29" i="12" s="1"/>
  <c r="O144" i="2"/>
  <c r="P144" i="2" s="1"/>
  <c r="Q144" i="2" s="1"/>
  <c r="O623" i="2"/>
  <c r="P623" i="2" s="1"/>
  <c r="Q623" i="2" s="1"/>
  <c r="O697" i="2"/>
  <c r="P697" i="2" s="1"/>
  <c r="Q697" i="2" s="1"/>
  <c r="O885" i="2"/>
  <c r="P885" i="2" s="1"/>
  <c r="Q885" i="2" s="1"/>
  <c r="O177" i="2"/>
  <c r="P177" i="2" s="1"/>
  <c r="Q177" i="2" s="1"/>
  <c r="O334" i="2"/>
  <c r="P334" i="2" s="1"/>
  <c r="Q334" i="2" s="1"/>
  <c r="O810" i="2"/>
  <c r="P810" i="2" s="1"/>
  <c r="Q810" i="2" s="1"/>
  <c r="O167" i="2"/>
  <c r="P167" i="2" s="1"/>
  <c r="Q167" i="2" s="1"/>
  <c r="O165" i="2"/>
  <c r="P165" i="2" s="1"/>
  <c r="Q165" i="2" s="1"/>
  <c r="O18" i="2"/>
  <c r="P18" i="2" s="1"/>
  <c r="Q18" i="2" s="1"/>
  <c r="O21" i="3"/>
  <c r="P21" i="3" s="1"/>
  <c r="O882" i="2"/>
  <c r="P882" i="2" s="1"/>
  <c r="Q882" i="2" s="1"/>
  <c r="O72" i="2"/>
  <c r="P72" i="2" s="1"/>
  <c r="Q72" i="2" s="1"/>
  <c r="O435" i="2"/>
  <c r="P435" i="2" s="1"/>
  <c r="Q435" i="2" s="1"/>
  <c r="O288" i="2"/>
  <c r="P288" i="2" s="1"/>
  <c r="Q288" i="2" s="1"/>
  <c r="O247" i="2"/>
  <c r="P247" i="2" s="1"/>
  <c r="Q247" i="2" s="1"/>
  <c r="O245" i="2"/>
  <c r="P245" i="2" s="1"/>
  <c r="Q245" i="2" s="1"/>
  <c r="O671" i="2"/>
  <c r="P671" i="2" s="1"/>
  <c r="Q671" i="2" s="1"/>
  <c r="O588" i="2"/>
  <c r="P588" i="2" s="1"/>
  <c r="Q588" i="2" s="1"/>
  <c r="O547" i="2"/>
  <c r="P547" i="2" s="1"/>
  <c r="Q547" i="2" s="1"/>
  <c r="O856" i="2"/>
  <c r="P856" i="2" s="1"/>
  <c r="Q856" i="2" s="1"/>
  <c r="O772" i="2"/>
  <c r="P772" i="2" s="1"/>
  <c r="Q772" i="2" s="1"/>
  <c r="O664" i="2"/>
  <c r="P664" i="2" s="1"/>
  <c r="Q664" i="2" s="1"/>
  <c r="O667" i="2"/>
  <c r="P667" i="2" s="1"/>
  <c r="Q667" i="2" s="1"/>
  <c r="O688" i="2"/>
  <c r="P688" i="2" s="1"/>
  <c r="Q688" i="2" s="1"/>
  <c r="O316" i="2"/>
  <c r="P316" i="2" s="1"/>
  <c r="Q316" i="2" s="1"/>
  <c r="O391" i="2"/>
  <c r="P391" i="2" s="1"/>
  <c r="Q391" i="2" s="1"/>
  <c r="O776" i="2"/>
  <c r="P776" i="2" s="1"/>
  <c r="Q776" i="2" s="1"/>
  <c r="O446" i="2"/>
  <c r="P446" i="2" s="1"/>
  <c r="Q446" i="2" s="1"/>
  <c r="O624" i="2"/>
  <c r="P624" i="2" s="1"/>
  <c r="Q624" i="2" s="1"/>
  <c r="O501" i="2"/>
  <c r="P501" i="2" s="1"/>
  <c r="Q501" i="2" s="1"/>
  <c r="O616" i="2"/>
  <c r="P616" i="2" s="1"/>
  <c r="Q616" i="2" s="1"/>
  <c r="O406" i="2"/>
  <c r="P406" i="2" s="1"/>
  <c r="Q406" i="2" s="1"/>
  <c r="O359" i="2"/>
  <c r="P359" i="2" s="1"/>
  <c r="Q359" i="2" s="1"/>
  <c r="O817" i="2"/>
  <c r="P817" i="2" s="1"/>
  <c r="Q817" i="2" s="1"/>
  <c r="O728" i="2"/>
  <c r="P728" i="2" s="1"/>
  <c r="Q728" i="2" s="1"/>
  <c r="O611" i="2"/>
  <c r="P611" i="2" s="1"/>
  <c r="O212" i="2"/>
  <c r="P212" i="2" s="1"/>
  <c r="Q212" i="2" s="1"/>
  <c r="O585" i="2"/>
  <c r="P585" i="2" s="1"/>
  <c r="Q585" i="2" s="1"/>
  <c r="O548" i="2"/>
  <c r="P548" i="2" s="1"/>
  <c r="Q548" i="2" s="1"/>
  <c r="O325" i="2"/>
  <c r="P325" i="2" s="1"/>
  <c r="Q325" i="2" s="1"/>
  <c r="O619" i="2"/>
  <c r="P619" i="2" s="1"/>
  <c r="Q619" i="2" s="1"/>
  <c r="O361" i="2"/>
  <c r="P361" i="2" s="1"/>
  <c r="Q361" i="2" s="1"/>
  <c r="O290" i="2"/>
  <c r="P290" i="2" s="1"/>
  <c r="Q290" i="2" s="1"/>
  <c r="O394" i="2"/>
  <c r="P394" i="2" s="1"/>
  <c r="Q394" i="2" s="1"/>
  <c r="O393" i="2"/>
  <c r="P393" i="2" s="1"/>
  <c r="Q393" i="2" s="1"/>
  <c r="O815" i="2"/>
  <c r="P815" i="2" s="1"/>
  <c r="Q815" i="2" s="1"/>
  <c r="O516" i="2"/>
  <c r="P516" i="2" s="1"/>
  <c r="Q516" i="2" s="1"/>
  <c r="O849" i="2"/>
  <c r="P849" i="2" s="1"/>
  <c r="Q849" i="2" s="1"/>
  <c r="O442" i="2"/>
  <c r="P442" i="2" s="1"/>
  <c r="Q442" i="2" s="1"/>
  <c r="O771" i="2"/>
  <c r="P771" i="2" s="1"/>
  <c r="Q771" i="2" s="1"/>
  <c r="O166" i="2"/>
  <c r="P166" i="2" s="1"/>
  <c r="Q166" i="2" s="1"/>
  <c r="O773" i="2"/>
  <c r="P773" i="2" s="1"/>
  <c r="Q773" i="2" s="1"/>
  <c r="O701" i="2"/>
  <c r="P701" i="2" s="1"/>
  <c r="Q701" i="2" s="1"/>
  <c r="O400" i="2"/>
  <c r="P400" i="2" s="1"/>
  <c r="Q400" i="2" s="1"/>
  <c r="O22" i="3"/>
  <c r="P22" i="3" s="1"/>
  <c r="O654" i="2"/>
  <c r="P654" i="2" s="1"/>
  <c r="Q654" i="2" s="1"/>
  <c r="O198" i="2"/>
  <c r="P198" i="2" s="1"/>
  <c r="O102" i="2"/>
  <c r="P102" i="2" s="1"/>
  <c r="Q102" i="2" s="1"/>
  <c r="O28" i="12"/>
  <c r="P28" i="12" s="1"/>
  <c r="O685" i="2"/>
  <c r="P685" i="2" s="1"/>
  <c r="O549" i="2"/>
  <c r="P549" i="2" s="1"/>
  <c r="Q549" i="2" s="1"/>
  <c r="O510" i="2"/>
  <c r="P510" i="2" s="1"/>
  <c r="Q510" i="2" s="1"/>
  <c r="O58" i="2"/>
  <c r="P58" i="2" s="1"/>
  <c r="Q58" i="2" s="1"/>
  <c r="O368" i="2"/>
  <c r="P368" i="2" s="1"/>
  <c r="Q368" i="2" s="1"/>
  <c r="O335" i="2"/>
  <c r="P335" i="2" s="1"/>
  <c r="Q335" i="2" s="1"/>
  <c r="O783" i="2"/>
  <c r="P783" i="2" s="1"/>
  <c r="Q783" i="2" s="1"/>
  <c r="O282" i="2"/>
  <c r="P282" i="2" s="1"/>
  <c r="Q282" i="2" s="1"/>
  <c r="O583" i="2"/>
  <c r="P583" i="2" s="1"/>
  <c r="Q583" i="2" s="1"/>
  <c r="O551" i="2"/>
  <c r="P551" i="2" s="1"/>
  <c r="Q551" i="2" s="1"/>
  <c r="O200" i="2"/>
  <c r="P200" i="2" s="1"/>
  <c r="Q200" i="2" s="1"/>
  <c r="O222" i="2"/>
  <c r="P222" i="2" s="1"/>
  <c r="Q222" i="2" s="1"/>
  <c r="O96" i="2"/>
  <c r="P96" i="2" s="1"/>
  <c r="Q96" i="2" s="1"/>
  <c r="O670" i="2"/>
  <c r="P670" i="2" s="1"/>
  <c r="Q670" i="2" s="1"/>
  <c r="O689" i="2"/>
  <c r="P689" i="2" s="1"/>
  <c r="Q689" i="2" s="1"/>
  <c r="M32" i="9"/>
  <c r="N32" i="9" s="1"/>
  <c r="O469" i="2"/>
  <c r="P469" i="2" s="1"/>
  <c r="Q469" i="2" s="1"/>
  <c r="O544" i="2"/>
  <c r="P544" i="2" s="1"/>
  <c r="Q544" i="2" s="1"/>
  <c r="O10" i="2"/>
  <c r="P10" i="2" s="1"/>
  <c r="Q10" i="2" s="1"/>
  <c r="O321" i="2"/>
  <c r="P321" i="2" s="1"/>
  <c r="Q321" i="2" s="1"/>
  <c r="O781" i="2"/>
  <c r="P781" i="2" s="1"/>
  <c r="Q781" i="2" s="1"/>
  <c r="O68" i="2"/>
  <c r="P68" i="2" s="1"/>
  <c r="Q68" i="2" s="1"/>
  <c r="O348" i="2"/>
  <c r="P348" i="2" s="1"/>
  <c r="O99" i="2"/>
  <c r="P99" i="2" s="1"/>
  <c r="Q99" i="2" s="1"/>
  <c r="O239" i="2"/>
  <c r="P239" i="2" s="1"/>
  <c r="Q239" i="2" s="1"/>
  <c r="O479" i="2"/>
  <c r="P479" i="2" s="1"/>
  <c r="Q479" i="2" s="1"/>
  <c r="O217" i="2"/>
  <c r="P217" i="2" s="1"/>
  <c r="Q217" i="2" s="1"/>
  <c r="O95" i="2"/>
  <c r="P95" i="2" s="1"/>
  <c r="Q95" i="2" s="1"/>
  <c r="O67" i="2"/>
  <c r="P67" i="2" s="1"/>
  <c r="Q67" i="2" s="1"/>
  <c r="O423" i="2"/>
  <c r="P423" i="2" s="1"/>
  <c r="O656" i="2"/>
  <c r="P656" i="2" s="1"/>
  <c r="Q656" i="2" s="1"/>
  <c r="O170" i="2"/>
  <c r="P170" i="2" s="1"/>
  <c r="Q170" i="2" s="1"/>
  <c r="O506" i="2"/>
  <c r="P506" i="2" s="1"/>
  <c r="Q506" i="2" s="1"/>
  <c r="O389" i="2"/>
  <c r="P389" i="2" s="1"/>
  <c r="Q389" i="2" s="1"/>
  <c r="O178" i="2"/>
  <c r="P178" i="2" s="1"/>
  <c r="Q178" i="2" s="1"/>
  <c r="O819" i="2"/>
  <c r="P819" i="2" s="1"/>
  <c r="Q819" i="2" s="1"/>
  <c r="O499" i="2"/>
  <c r="P499" i="2" s="1"/>
  <c r="Q499" i="2" s="1"/>
  <c r="O848" i="2"/>
  <c r="P848" i="2" s="1"/>
  <c r="Q848" i="2" s="1"/>
  <c r="O879" i="2"/>
  <c r="P879" i="2" s="1"/>
  <c r="Q879" i="2" s="1"/>
  <c r="O653" i="2"/>
  <c r="P653" i="2" s="1"/>
  <c r="Q653" i="2" s="1"/>
  <c r="O14" i="2"/>
  <c r="P14" i="2" s="1"/>
  <c r="Q14" i="2" s="1"/>
  <c r="O635" i="2"/>
  <c r="P635" i="2" s="1"/>
  <c r="Q635" i="2" s="1"/>
  <c r="M20" i="9"/>
  <c r="N20" i="9" s="1"/>
  <c r="O85" i="2"/>
  <c r="P85" i="2" s="1"/>
  <c r="O883" i="2"/>
  <c r="P883" i="2" s="1"/>
  <c r="Q883" i="2" s="1"/>
  <c r="O135" i="2"/>
  <c r="P135" i="2" s="1"/>
  <c r="Q135" i="2" s="1"/>
  <c r="O733" i="2"/>
  <c r="P733" i="2" s="1"/>
  <c r="Q733" i="2" s="1"/>
  <c r="O734" i="2"/>
  <c r="P734" i="2" s="1"/>
  <c r="Q734" i="2" s="1"/>
  <c r="O125" i="2"/>
  <c r="P125" i="2" s="1"/>
  <c r="Q125" i="2" s="1"/>
  <c r="O124" i="2"/>
  <c r="P124" i="2" s="1"/>
  <c r="Q124" i="2" s="1"/>
  <c r="O429" i="2"/>
  <c r="P429" i="2" s="1"/>
  <c r="Q429" i="2" s="1"/>
  <c r="O221" i="2"/>
  <c r="P221" i="2" s="1"/>
  <c r="Q221" i="2" s="1"/>
  <c r="O25" i="2"/>
  <c r="P25" i="2" s="1"/>
  <c r="Q25" i="2" s="1"/>
  <c r="O176" i="2"/>
  <c r="P176" i="2" s="1"/>
  <c r="Q176" i="2" s="1"/>
  <c r="O123" i="2"/>
  <c r="P123" i="2" s="1"/>
  <c r="Q123" i="2" s="1"/>
  <c r="O504" i="2"/>
  <c r="P504" i="2" s="1"/>
  <c r="Q504" i="2" s="1"/>
  <c r="M31" i="9"/>
  <c r="N31" i="9" s="1"/>
  <c r="O277" i="2"/>
  <c r="P277" i="2" s="1"/>
  <c r="Q277" i="2" s="1"/>
  <c r="M34" i="9"/>
  <c r="N34" i="9" s="1"/>
  <c r="O410" i="2"/>
  <c r="P410" i="2" s="1"/>
  <c r="Q410" i="2" s="1"/>
  <c r="O520" i="2"/>
  <c r="P520" i="2" s="1"/>
  <c r="Q520" i="2" s="1"/>
  <c r="O842" i="2"/>
  <c r="P842" i="2" s="1"/>
  <c r="Q842" i="2" s="1"/>
  <c r="O695" i="2"/>
  <c r="P695" i="2" s="1"/>
  <c r="Q695" i="2" s="1"/>
  <c r="O20" i="12"/>
  <c r="P20" i="12" s="1"/>
  <c r="O365" i="2"/>
  <c r="P365" i="2" s="1"/>
  <c r="Q365" i="2" s="1"/>
  <c r="O328" i="2"/>
  <c r="P328" i="2" s="1"/>
  <c r="Q328" i="2" s="1"/>
  <c r="O655" i="2"/>
  <c r="P655" i="2" s="1"/>
  <c r="Q655" i="2" s="1"/>
  <c r="O174" i="2"/>
  <c r="P174" i="2" s="1"/>
  <c r="Q174" i="2" s="1"/>
  <c r="O168" i="2"/>
  <c r="P168" i="2" s="1"/>
  <c r="Q168" i="2" s="1"/>
  <c r="O816" i="2"/>
  <c r="P816" i="2" s="1"/>
  <c r="Q816" i="2" s="1"/>
  <c r="O404" i="2"/>
  <c r="P404" i="2" s="1"/>
  <c r="Q404" i="2" s="1"/>
  <c r="O397" i="2"/>
  <c r="P397" i="2" s="1"/>
  <c r="Q397" i="2" s="1"/>
  <c r="O108" i="2"/>
  <c r="P108" i="2" s="1"/>
  <c r="Q108" i="2" s="1"/>
  <c r="O503" i="2"/>
  <c r="P503" i="2" s="1"/>
  <c r="Q503" i="2" s="1"/>
  <c r="O686" i="2"/>
  <c r="P686" i="2" s="1"/>
  <c r="Q686" i="2" s="1"/>
  <c r="O87" i="2"/>
  <c r="P87" i="2" s="1"/>
  <c r="Q87" i="2" s="1"/>
  <c r="O482" i="2"/>
  <c r="P482" i="2" s="1"/>
  <c r="Q482" i="2" s="1"/>
  <c r="O405" i="2"/>
  <c r="P405" i="2" s="1"/>
  <c r="Q405" i="2" s="1"/>
  <c r="O538" i="2"/>
  <c r="P538" i="2" s="1"/>
  <c r="Q538" i="2" s="1"/>
  <c r="O146" i="2"/>
  <c r="P146" i="2" s="1"/>
  <c r="Q146" i="2" s="1"/>
  <c r="O463" i="2"/>
  <c r="P463" i="2" s="1"/>
  <c r="Q463" i="2" s="1"/>
  <c r="O298" i="2"/>
  <c r="P298" i="2" s="1"/>
  <c r="Q298" i="2" s="1"/>
  <c r="O31" i="12"/>
  <c r="P31" i="12" s="1"/>
  <c r="O650" i="2"/>
  <c r="P650" i="2" s="1"/>
  <c r="Q650" i="2" s="1"/>
  <c r="O407" i="2"/>
  <c r="P407" i="2" s="1"/>
  <c r="Q407" i="2" s="1"/>
  <c r="O746" i="2"/>
  <c r="P746" i="2" s="1"/>
  <c r="Q746" i="2" s="1"/>
  <c r="O859" i="2"/>
  <c r="P859" i="2" s="1"/>
  <c r="Q859" i="2" s="1"/>
  <c r="O727" i="2"/>
  <c r="P727" i="2" s="1"/>
  <c r="Q727" i="2" s="1"/>
  <c r="O331" i="2"/>
  <c r="P331" i="2" s="1"/>
  <c r="Q331" i="2" s="1"/>
  <c r="O617" i="2"/>
  <c r="P617" i="2" s="1"/>
  <c r="Q617" i="2" s="1"/>
  <c r="O444" i="2"/>
  <c r="P444" i="2" s="1"/>
  <c r="Q444" i="2" s="1"/>
  <c r="O780" i="2"/>
  <c r="P780" i="2" s="1"/>
  <c r="Q780" i="2" s="1"/>
  <c r="O424" i="2"/>
  <c r="P424" i="2" s="1"/>
  <c r="Q424" i="2" s="1"/>
  <c r="O467" i="2"/>
  <c r="P467" i="2" s="1"/>
  <c r="Q467" i="2" s="1"/>
  <c r="O27" i="2"/>
  <c r="P27" i="2" s="1"/>
  <c r="Q27" i="2" s="1"/>
  <c r="O411" i="2"/>
  <c r="P411" i="2" s="1"/>
  <c r="Q411" i="2" s="1"/>
  <c r="O16" i="2"/>
  <c r="P16" i="2" s="1"/>
  <c r="Q16" i="2" s="1"/>
  <c r="O590" i="2"/>
  <c r="P590" i="2" s="1"/>
  <c r="Q590" i="2" s="1"/>
  <c r="O539" i="2"/>
  <c r="P539" i="2" s="1"/>
  <c r="Q539" i="2" s="1"/>
  <c r="O27" i="12"/>
  <c r="P27" i="12" s="1"/>
  <c r="O748" i="2"/>
  <c r="P748" i="2" s="1"/>
  <c r="Q748" i="2" s="1"/>
  <c r="O283" i="2"/>
  <c r="P283" i="2" s="1"/>
  <c r="Q283" i="2" s="1"/>
  <c r="O202" i="2"/>
  <c r="P202" i="2" s="1"/>
  <c r="Q202" i="2" s="1"/>
  <c r="O52" i="2"/>
  <c r="P52" i="2" s="1"/>
  <c r="Q52" i="2" s="1"/>
  <c r="O441" i="2"/>
  <c r="P441" i="2" s="1"/>
  <c r="Q441" i="2" s="1"/>
  <c r="O287" i="2"/>
  <c r="P287" i="2" s="1"/>
  <c r="Q287" i="2" s="1"/>
  <c r="O572" i="2"/>
  <c r="P572" i="2" s="1"/>
  <c r="O57" i="2"/>
  <c r="P57" i="2" s="1"/>
  <c r="Q57" i="2" s="1"/>
  <c r="O33" i="2"/>
  <c r="P33" i="2" s="1"/>
  <c r="Q33" i="2" s="1"/>
  <c r="O705" i="2"/>
  <c r="P705" i="2" s="1"/>
  <c r="Q705" i="2" s="1"/>
  <c r="O659" i="2"/>
  <c r="P659" i="2" s="1"/>
  <c r="Q659" i="2" s="1"/>
  <c r="O330" i="2"/>
  <c r="P330" i="2" s="1"/>
  <c r="Q330" i="2" s="1"/>
  <c r="O357" i="2"/>
  <c r="P357" i="2" s="1"/>
  <c r="Q357" i="2" s="1"/>
  <c r="O367" i="2"/>
  <c r="P367" i="2" s="1"/>
  <c r="Q367" i="2" s="1"/>
  <c r="O127" i="2"/>
  <c r="P127" i="2" s="1"/>
  <c r="Q127" i="2" s="1"/>
  <c r="O253" i="2"/>
  <c r="P253" i="2" s="1"/>
  <c r="Q253" i="2" s="1"/>
  <c r="O814" i="2"/>
  <c r="P814" i="2" s="1"/>
  <c r="Q814" i="2" s="1"/>
  <c r="O317" i="2"/>
  <c r="P317" i="2" s="1"/>
  <c r="Q317" i="2" s="1"/>
  <c r="O251" i="2"/>
  <c r="P251" i="2" s="1"/>
  <c r="Q251" i="2" s="1"/>
  <c r="O291" i="2"/>
  <c r="P291" i="2" s="1"/>
  <c r="Q291" i="2" s="1"/>
  <c r="O579" i="2"/>
  <c r="P579" i="2" s="1"/>
  <c r="Q579" i="2" s="1"/>
  <c r="O32" i="2"/>
  <c r="P32" i="2" s="1"/>
  <c r="Q32" i="2" s="1"/>
  <c r="O471" i="2"/>
  <c r="P471" i="2" s="1"/>
  <c r="Q471" i="2" s="1"/>
  <c r="O31" i="2"/>
  <c r="P31" i="2" s="1"/>
  <c r="Q31" i="2" s="1"/>
  <c r="O360" i="2"/>
  <c r="P360" i="2" s="1"/>
  <c r="Q360" i="2" s="1"/>
  <c r="O179" i="2"/>
  <c r="P179" i="2" s="1"/>
  <c r="Q179" i="2" s="1"/>
  <c r="O652" i="2"/>
  <c r="P652" i="2" s="1"/>
  <c r="Q652" i="2" s="1"/>
  <c r="O509" i="2"/>
  <c r="P509" i="2" s="1"/>
  <c r="Q509" i="2" s="1"/>
  <c r="O708" i="2"/>
  <c r="P708" i="2" s="1"/>
  <c r="Q708" i="2" s="1"/>
  <c r="M27" i="9"/>
  <c r="N27" i="9" s="1"/>
  <c r="O103" i="2"/>
  <c r="P103" i="2" s="1"/>
  <c r="Q103" i="2" s="1"/>
  <c r="O648" i="2"/>
  <c r="P648" i="2" s="1"/>
  <c r="O199" i="2"/>
  <c r="P199" i="2" s="1"/>
  <c r="Q199" i="2" s="1"/>
  <c r="O211" i="2"/>
  <c r="P211" i="2" s="1"/>
  <c r="Q211" i="2" s="1"/>
  <c r="O847" i="2"/>
  <c r="P847" i="2" s="1"/>
  <c r="Q847" i="2" s="1"/>
  <c r="O483" i="2"/>
  <c r="P483" i="2" s="1"/>
  <c r="Q483" i="2" s="1"/>
  <c r="O25" i="3"/>
  <c r="P25" i="3" s="1"/>
  <c r="O69" i="2"/>
  <c r="P69" i="2" s="1"/>
  <c r="Q69" i="2" s="1"/>
  <c r="O206" i="2"/>
  <c r="P206" i="2" s="1"/>
  <c r="Q206" i="2" s="1"/>
  <c r="O443" i="2"/>
  <c r="P443" i="2" s="1"/>
  <c r="Q443" i="2" s="1"/>
  <c r="O29" i="2"/>
  <c r="P29" i="2" s="1"/>
  <c r="Q29" i="2" s="1"/>
  <c r="O219" i="2"/>
  <c r="P219" i="2" s="1"/>
  <c r="Q219" i="2" s="1"/>
  <c r="O592" i="2"/>
  <c r="P592" i="2" s="1"/>
  <c r="Q592" i="2" s="1"/>
  <c r="O164" i="2"/>
  <c r="P164" i="2" s="1"/>
  <c r="Q164" i="2" s="1"/>
  <c r="O26" i="12"/>
  <c r="P26" i="12" s="1"/>
  <c r="O388" i="2"/>
  <c r="P388" i="2" s="1"/>
  <c r="Q388" i="2" s="1"/>
  <c r="O703" i="2"/>
  <c r="P703" i="2" s="1"/>
  <c r="Q703" i="2" s="1"/>
  <c r="O278" i="2"/>
  <c r="P278" i="2" s="1"/>
  <c r="Q278" i="2" s="1"/>
  <c r="O782" i="2"/>
  <c r="P782" i="2" s="1"/>
  <c r="Q782" i="2" s="1"/>
  <c r="O518" i="2"/>
  <c r="P518" i="2" s="1"/>
  <c r="Q518" i="2" s="1"/>
  <c r="O215" i="2"/>
  <c r="P215" i="2" s="1"/>
  <c r="Q215" i="2" s="1"/>
  <c r="O9" i="3"/>
  <c r="P9" i="3" s="1"/>
  <c r="O591" i="2"/>
  <c r="P591" i="2" s="1"/>
  <c r="Q591" i="2" s="1"/>
  <c r="O805" i="2"/>
  <c r="P805" i="2" s="1"/>
  <c r="Q805" i="2" s="1"/>
  <c r="O618" i="2"/>
  <c r="P618" i="2" s="1"/>
  <c r="Q618" i="2" s="1"/>
  <c r="O468" i="2"/>
  <c r="P468" i="2" s="1"/>
  <c r="Q468" i="2" s="1"/>
  <c r="O12" i="3"/>
  <c r="P12" i="3" s="1"/>
  <c r="O766" i="2"/>
  <c r="P766" i="2" s="1"/>
  <c r="Q766" i="2" s="1"/>
  <c r="O15" i="7"/>
  <c r="N15" i="7" s="1"/>
  <c r="P34" i="12" l="1"/>
  <c r="N38" i="9"/>
  <c r="O13" i="7" s="1"/>
  <c r="N13" i="7" s="1"/>
  <c r="Q348" i="2"/>
  <c r="P373" i="2"/>
  <c r="P929" i="2" s="1"/>
  <c r="O929" i="2" s="1"/>
  <c r="P448" i="2"/>
  <c r="P933" i="2" s="1"/>
  <c r="O933" i="2" s="1"/>
  <c r="Q423" i="2"/>
  <c r="Q198" i="2"/>
  <c r="P223" i="2"/>
  <c r="P921" i="2" s="1"/>
  <c r="O921" i="2" s="1"/>
  <c r="P299" i="2"/>
  <c r="P925" i="2" s="1"/>
  <c r="O925" i="2" s="1"/>
  <c r="Q274" i="2"/>
  <c r="P786" i="2"/>
  <c r="P951" i="2" s="1"/>
  <c r="O951" i="2" s="1"/>
  <c r="Q761" i="2"/>
  <c r="Q122" i="2"/>
  <c r="P147" i="2"/>
  <c r="P917" i="2" s="1"/>
  <c r="O917" i="2" s="1"/>
  <c r="Q498" i="2"/>
  <c r="P523" i="2"/>
  <c r="P937" i="2" s="1"/>
  <c r="O937" i="2" s="1"/>
  <c r="Q724" i="2"/>
  <c r="P749" i="2"/>
  <c r="P949" i="2" s="1"/>
  <c r="O949" i="2" s="1"/>
  <c r="Q648" i="2"/>
  <c r="P673" i="2"/>
  <c r="P945" i="2" s="1"/>
  <c r="O945" i="2" s="1"/>
  <c r="Q85" i="2"/>
  <c r="P110" i="2"/>
  <c r="P915" i="2" s="1"/>
  <c r="O915" i="2" s="1"/>
  <c r="Q9" i="2"/>
  <c r="P34" i="2"/>
  <c r="P911" i="2" s="1"/>
  <c r="Q572" i="2"/>
  <c r="P597" i="2"/>
  <c r="P941" i="2" s="1"/>
  <c r="O941" i="2" s="1"/>
  <c r="Q837" i="2"/>
  <c r="P862" i="2"/>
  <c r="P955" i="2" s="1"/>
  <c r="O955" i="2" s="1"/>
  <c r="Q48" i="2"/>
  <c r="P73" i="2"/>
  <c r="P913" i="2" s="1"/>
  <c r="O913" i="2" s="1"/>
  <c r="Q387" i="2"/>
  <c r="P412" i="2"/>
  <c r="P931" i="2" s="1"/>
  <c r="O931" i="2" s="1"/>
  <c r="P186" i="2"/>
  <c r="P919" i="2" s="1"/>
  <c r="O919" i="2" s="1"/>
  <c r="Q161" i="2"/>
  <c r="Q535" i="2"/>
  <c r="P560" i="2"/>
  <c r="P939" i="2" s="1"/>
  <c r="O939" i="2" s="1"/>
  <c r="Q874" i="2"/>
  <c r="P899" i="2"/>
  <c r="P957" i="2" s="1"/>
  <c r="O957" i="2" s="1"/>
  <c r="Q459" i="2"/>
  <c r="P484" i="2"/>
  <c r="P935" i="2" s="1"/>
  <c r="O935" i="2" s="1"/>
  <c r="Q685" i="2"/>
  <c r="P710" i="2"/>
  <c r="P947" i="2" s="1"/>
  <c r="O947" i="2" s="1"/>
  <c r="Q611" i="2"/>
  <c r="P636" i="2"/>
  <c r="P943" i="2" s="1"/>
  <c r="O943" i="2" s="1"/>
  <c r="O34" i="12"/>
  <c r="O25" i="7"/>
  <c r="Q311" i="2"/>
  <c r="P336" i="2"/>
  <c r="P927" i="2" s="1"/>
  <c r="O927" i="2" s="1"/>
  <c r="P260" i="2"/>
  <c r="P923" i="2" s="1"/>
  <c r="O923" i="2" s="1"/>
  <c r="Q235" i="2"/>
  <c r="Q9" i="3"/>
  <c r="P34" i="3"/>
  <c r="O11" i="7" s="1"/>
  <c r="N11" i="7" s="1"/>
  <c r="Q798" i="2"/>
  <c r="P823" i="2"/>
  <c r="P953" i="2" s="1"/>
  <c r="O953" i="2" s="1"/>
  <c r="O911" i="2" l="1"/>
  <c r="P959" i="2"/>
  <c r="O9" i="7" l="1"/>
  <c r="O959" i="2"/>
  <c r="N9" i="7" l="1"/>
  <c r="N14" i="7" s="1"/>
  <c r="N21" i="7" s="1"/>
  <c r="N32" i="7" s="1"/>
  <c r="O14" i="7"/>
  <c r="O21" i="7" s="1"/>
  <c r="O34" i="7" l="1"/>
  <c r="O36" i="7" s="1"/>
  <c r="O35" i="7"/>
  <c r="F36" i="8" l="1"/>
  <c r="O30" i="7" s="1"/>
  <c r="O37" i="7" s="1"/>
</calcChain>
</file>

<file path=xl/comments1.xml><?xml version="1.0" encoding="utf-8"?>
<comments xmlns="http://schemas.openxmlformats.org/spreadsheetml/2006/main">
  <authors>
    <author>bol</author>
  </authors>
  <commentList>
    <comment ref="A6" authorId="0" shapeId="0">
      <text>
        <r>
          <rPr>
            <b/>
            <sz val="8"/>
            <color indexed="81"/>
            <rFont val="Tahoma"/>
            <family val="2"/>
          </rPr>
          <t>bol: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Familien Olsen</author>
    <author>Benny</author>
  </authors>
  <commentList>
    <comment ref="O15" authorId="0" shapeId="0">
      <text>
        <r>
          <rPr>
            <sz val="9"/>
            <color indexed="81"/>
            <rFont val="Tahoma"/>
            <family val="2"/>
          </rPr>
          <t xml:space="preserve">
Tillægges byggeplads drift på tilbudslisten
</t>
        </r>
      </text>
    </comment>
    <comment ref="O17" authorId="0" shapeId="0">
      <text>
        <r>
          <rPr>
            <sz val="9"/>
            <color indexed="81"/>
            <rFont val="Tahoma"/>
            <family val="2"/>
          </rPr>
          <t xml:space="preserve">
Tillægges byggeplads drift på tilbudslisten
</t>
        </r>
      </text>
    </comment>
    <comment ref="O19" authorId="0" shapeId="0">
      <text>
        <r>
          <rPr>
            <sz val="9"/>
            <color indexed="81"/>
            <rFont val="Tahoma"/>
            <family val="2"/>
          </rPr>
          <t xml:space="preserve">
Tillægges byggeplads drift på tilbudslisten
</t>
        </r>
      </text>
    </comment>
    <comment ref="O23" authorId="1" shapeId="0">
      <text>
        <r>
          <rPr>
            <b/>
            <sz val="9"/>
            <color indexed="81"/>
            <rFont val="Tahoma"/>
            <family val="2"/>
          </rPr>
          <t>Benny:</t>
        </r>
        <r>
          <rPr>
            <sz val="9"/>
            <color indexed="81"/>
            <rFont val="Tahoma"/>
            <family val="2"/>
          </rPr>
          <t xml:space="preserve">
Tillægges byggeplads drift på tilbudslisten
Er ikke indeholdt i dækningsbidraget.</t>
        </r>
      </text>
    </comment>
    <comment ref="O24" authorId="1" shapeId="0">
      <text>
        <r>
          <rPr>
            <b/>
            <sz val="9"/>
            <color indexed="81"/>
            <rFont val="Tahoma"/>
            <family val="2"/>
          </rPr>
          <t>Benny:</t>
        </r>
        <r>
          <rPr>
            <sz val="9"/>
            <color indexed="81"/>
            <rFont val="Tahoma"/>
            <family val="2"/>
          </rPr>
          <t xml:space="preserve">
Tillægges byggeplads drift på tilbudslisten
Er ikke indeholdt i dækningsbidraget.</t>
        </r>
      </text>
    </comment>
    <comment ref="O25" authorId="1" shapeId="0">
      <text>
        <r>
          <rPr>
            <b/>
            <sz val="9"/>
            <color indexed="81"/>
            <rFont val="Tahoma"/>
            <family val="2"/>
          </rPr>
          <t>Benny:</t>
        </r>
        <r>
          <rPr>
            <sz val="9"/>
            <color indexed="81"/>
            <rFont val="Tahoma"/>
            <family val="2"/>
          </rPr>
          <t xml:space="preserve">
Er ikke  medregnet i beregning af dækningsbidraget.
</t>
        </r>
      </text>
    </comment>
    <comment ref="O27" authorId="0" shapeId="0">
      <text>
        <r>
          <rPr>
            <sz val="8"/>
            <color indexed="81"/>
            <rFont val="Tahoma"/>
            <family val="2"/>
          </rPr>
          <t xml:space="preserve">
Skal lægges sammen med 
byggepladsen på tilbudslisten.
Risiko er ikke indeholdt i dækningsbidraget.</t>
        </r>
      </text>
    </comment>
  </commentList>
</comments>
</file>

<file path=xl/comments3.xml><?xml version="1.0" encoding="utf-8"?>
<comments xmlns="http://schemas.openxmlformats.org/spreadsheetml/2006/main">
  <authors>
    <author>Familien Olsen</author>
  </authors>
  <commentList>
    <comment ref="A9" authorId="0" shapeId="0">
      <text>
        <r>
          <rPr>
            <b/>
            <sz val="8"/>
            <color indexed="81"/>
            <rFont val="Tahoma"/>
            <family val="2"/>
          </rPr>
          <t>Her mens der rullestillads eller bukkestillads, ved andre stilladser føres de som underentreprenører</t>
        </r>
      </text>
    </comment>
    <comment ref="A10" authorId="0" shapeId="0">
      <text>
        <r>
          <rPr>
            <b/>
            <sz val="8"/>
            <color indexed="81"/>
            <rFont val="Tahoma"/>
            <family val="2"/>
          </rPr>
          <t>her afsætter man normalt et beløb pr måned byggesagen løber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20" authorId="0" shapeId="0">
      <text>
        <r>
          <rPr>
            <b/>
            <sz val="8"/>
            <color indexed="81"/>
            <rFont val="Tahoma"/>
            <family val="2"/>
          </rPr>
          <t>Her skal det overvejes om kranføreren skal indgå i Akkorden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<sst xmlns="http://schemas.openxmlformats.org/spreadsheetml/2006/main" count="1190" uniqueCount="209">
  <si>
    <t>LØN</t>
  </si>
  <si>
    <t>MAT</t>
  </si>
  <si>
    <t>MASK</t>
  </si>
  <si>
    <t>BRUTTOPRIS</t>
  </si>
  <si>
    <t>POS</t>
  </si>
  <si>
    <t>Arbejdets Art</t>
  </si>
  <si>
    <t>en-</t>
  </si>
  <si>
    <t>Mæng-</t>
  </si>
  <si>
    <t>Enh.</t>
  </si>
  <si>
    <t>SOC.</t>
  </si>
  <si>
    <t>Materialer</t>
  </si>
  <si>
    <t>Materiel</t>
  </si>
  <si>
    <t>Faktor</t>
  </si>
  <si>
    <t>NR.</t>
  </si>
  <si>
    <t>hed</t>
  </si>
  <si>
    <t>de</t>
  </si>
  <si>
    <t>pris</t>
  </si>
  <si>
    <t>leje-vedl.</t>
  </si>
  <si>
    <t>TILBUDSKALKULATION</t>
  </si>
  <si>
    <t>Tid</t>
  </si>
  <si>
    <t>I alt</t>
  </si>
  <si>
    <t>Løn</t>
  </si>
  <si>
    <t>Netto</t>
  </si>
  <si>
    <t>Brutto</t>
  </si>
  <si>
    <t>DB %</t>
  </si>
  <si>
    <t>Enheds-</t>
  </si>
  <si>
    <t>Betonarbejdet</t>
  </si>
  <si>
    <t>Egenproduktion</t>
  </si>
  <si>
    <t>Trin:</t>
  </si>
  <si>
    <t>Bidrag</t>
  </si>
  <si>
    <t>Administrationomkostninger</t>
  </si>
  <si>
    <t>Omregningsfaktor</t>
  </si>
  <si>
    <t>Drift af byggeplads</t>
  </si>
  <si>
    <t>arbejdets art</t>
  </si>
  <si>
    <t>Drift</t>
  </si>
  <si>
    <t>Til og afrigning byggeplads</t>
  </si>
  <si>
    <t>EMNE: Byggep til/afrigning</t>
  </si>
  <si>
    <t>I Alt overføres til samleside</t>
  </si>
  <si>
    <t>Byggeplads drift</t>
  </si>
  <si>
    <t>i alt</t>
  </si>
  <si>
    <t>timer</t>
  </si>
  <si>
    <t>Drifts af byggeplads</t>
  </si>
  <si>
    <t>Diverse</t>
  </si>
  <si>
    <t>pr enhed</t>
  </si>
  <si>
    <t>Minutter.</t>
  </si>
  <si>
    <t>pr enh.</t>
  </si>
  <si>
    <t xml:space="preserve">Løn </t>
  </si>
  <si>
    <t>I alt kr</t>
  </si>
  <si>
    <t>Dagløn</t>
  </si>
  <si>
    <t>SIDE:2</t>
  </si>
  <si>
    <t>SIDE:1</t>
  </si>
  <si>
    <t>SIDE:3</t>
  </si>
  <si>
    <t>side 1</t>
  </si>
  <si>
    <t>side 2</t>
  </si>
  <si>
    <t>side 3</t>
  </si>
  <si>
    <t>Etablering og af rigning byggeplads</t>
  </si>
  <si>
    <t>Betonarbejde</t>
  </si>
  <si>
    <r>
      <t>EMNE</t>
    </r>
    <r>
      <rPr>
        <b/>
        <sz val="8"/>
        <rFont val="Arial"/>
        <family val="2"/>
      </rPr>
      <t>: Samleside</t>
    </r>
  </si>
  <si>
    <t>materiel</t>
  </si>
  <si>
    <t>dagløn</t>
  </si>
  <si>
    <t>SIDE:4</t>
  </si>
  <si>
    <t>Byggeplads til og afrigning</t>
  </si>
  <si>
    <t>Byggeleder</t>
  </si>
  <si>
    <t>Formand</t>
  </si>
  <si>
    <t>kr</t>
  </si>
  <si>
    <t>Risiko</t>
  </si>
  <si>
    <t>Vintertilbudsliste</t>
  </si>
  <si>
    <t>Timer</t>
  </si>
  <si>
    <t>Dagløns</t>
  </si>
  <si>
    <t>Vinterliste</t>
  </si>
  <si>
    <t>SIDE:5</t>
  </si>
  <si>
    <t>SIDE:6</t>
  </si>
  <si>
    <t>side 4</t>
  </si>
  <si>
    <t>side 5</t>
  </si>
  <si>
    <t>side 6</t>
  </si>
  <si>
    <t>side 7</t>
  </si>
  <si>
    <t>side 8</t>
  </si>
  <si>
    <t>SIDE:8</t>
  </si>
  <si>
    <t>SIDE:9</t>
  </si>
  <si>
    <t>SIDE:10</t>
  </si>
  <si>
    <t>SIDE:11</t>
  </si>
  <si>
    <t>SIDE:12</t>
  </si>
  <si>
    <t>SIDE:13</t>
  </si>
  <si>
    <t>SIDE:14</t>
  </si>
  <si>
    <t>SIDE:15</t>
  </si>
  <si>
    <t>SIDE:16</t>
  </si>
  <si>
    <t>SIDE:17</t>
  </si>
  <si>
    <t>SIDE:18</t>
  </si>
  <si>
    <t>SIDE:19</t>
  </si>
  <si>
    <t>SIDE:20</t>
  </si>
  <si>
    <t>SIDE:21</t>
  </si>
  <si>
    <t>SIDE:22</t>
  </si>
  <si>
    <t>SIDE:23</t>
  </si>
  <si>
    <t>SIDE:24</t>
  </si>
  <si>
    <t>side 9</t>
  </si>
  <si>
    <t>side 10</t>
  </si>
  <si>
    <t>side 11</t>
  </si>
  <si>
    <t>side 12</t>
  </si>
  <si>
    <t>side 13</t>
  </si>
  <si>
    <t>side 14</t>
  </si>
  <si>
    <t>side 15</t>
  </si>
  <si>
    <t>side 16</t>
  </si>
  <si>
    <t>side 17</t>
  </si>
  <si>
    <t>side 18</t>
  </si>
  <si>
    <t>side 19</t>
  </si>
  <si>
    <t>side 20</t>
  </si>
  <si>
    <t>side 21</t>
  </si>
  <si>
    <t>side 22</t>
  </si>
  <si>
    <t>side 23</t>
  </si>
  <si>
    <t>side 24</t>
  </si>
  <si>
    <t>SIDE: 25</t>
  </si>
  <si>
    <t>Total</t>
  </si>
  <si>
    <t>SIDE: 1</t>
  </si>
  <si>
    <t xml:space="preserve">Betonarbejde </t>
  </si>
  <si>
    <t>Stillads</t>
  </si>
  <si>
    <t>m2</t>
  </si>
  <si>
    <t>Mindre maskiner</t>
  </si>
  <si>
    <t>mdr</t>
  </si>
  <si>
    <t>Telefon</t>
  </si>
  <si>
    <t>Spiseskur</t>
  </si>
  <si>
    <t>Sanitetsskur</t>
  </si>
  <si>
    <t>Formandsskur</t>
  </si>
  <si>
    <t>Konduktørskur</t>
  </si>
  <si>
    <t>Mødeskur</t>
  </si>
  <si>
    <t>Materielcontainer</t>
  </si>
  <si>
    <t>Tårnkran type</t>
  </si>
  <si>
    <t>mobilkran type</t>
  </si>
  <si>
    <t>Kranfører</t>
  </si>
  <si>
    <t>Materielhejs</t>
  </si>
  <si>
    <t>Personhejs</t>
  </si>
  <si>
    <t>Byggelift type</t>
  </si>
  <si>
    <t>Opvarming skure</t>
  </si>
  <si>
    <t>afsætning</t>
  </si>
  <si>
    <t>Køreplader</t>
  </si>
  <si>
    <t>Rengøring skurer</t>
  </si>
  <si>
    <t>Renholdelse plads</t>
  </si>
  <si>
    <t>Container tung</t>
  </si>
  <si>
    <t>stk</t>
  </si>
  <si>
    <t>Container blandet</t>
  </si>
  <si>
    <t>Container brændbart</t>
  </si>
  <si>
    <t>Indretning af plads</t>
  </si>
  <si>
    <t>Montage sanitetsskur</t>
  </si>
  <si>
    <t>Demontering skure</t>
  </si>
  <si>
    <t>El instalation</t>
  </si>
  <si>
    <t>Belysning</t>
  </si>
  <si>
    <t>Byggevand</t>
  </si>
  <si>
    <t>Kran op og ned</t>
  </si>
  <si>
    <t>Mobilkran</t>
  </si>
  <si>
    <t>Udlægning kranspor</t>
  </si>
  <si>
    <t>Hejs op/ned Materiel</t>
  </si>
  <si>
    <t>Hejs op/ned Person</t>
  </si>
  <si>
    <t>Byggepladsvej</t>
  </si>
  <si>
    <t>Belægning ved skure</t>
  </si>
  <si>
    <t>Udlægning af køreplader</t>
  </si>
  <si>
    <t>Byggepladshegn</t>
  </si>
  <si>
    <t>Låger/porte</t>
  </si>
  <si>
    <t>Slutrengøring</t>
  </si>
  <si>
    <t>Transport af skure</t>
  </si>
  <si>
    <t>Transport af materiel</t>
  </si>
  <si>
    <t>antal mdr.</t>
  </si>
  <si>
    <t>Enhedspris pr mdr.</t>
  </si>
  <si>
    <t>Socialomkostninger</t>
  </si>
  <si>
    <t>Omkostningsark</t>
  </si>
  <si>
    <t>Minutfaktor</t>
  </si>
  <si>
    <t>minutter</t>
  </si>
  <si>
    <t>Kørepenge timelønnede kr/dag</t>
  </si>
  <si>
    <t>Kontante kapacitetsomkostninger i henhold til firmabudgetet</t>
  </si>
  <si>
    <t>Sagen overskud efter kontante kapacitetsomkostninger</t>
  </si>
  <si>
    <t>Her indtaster i jeres eget beløb</t>
  </si>
  <si>
    <t>samleside</t>
  </si>
  <si>
    <t>toppen</t>
  </si>
  <si>
    <t>Her taster i jeres DG på egenp.</t>
  </si>
  <si>
    <t>Dækningsgrad EA</t>
  </si>
  <si>
    <t>Her taster i jeres egne tal ind fra timelønsberegning</t>
  </si>
  <si>
    <t>Brutto egenproduktion</t>
  </si>
  <si>
    <t>Risiko fastlægges på den enkelte sag hvis der er  nogen.</t>
  </si>
  <si>
    <t>Timeløn</t>
  </si>
  <si>
    <t>Variable omkostninger</t>
  </si>
  <si>
    <t>Variable omkostninger i alt</t>
  </si>
  <si>
    <t>Pris i alt</t>
  </si>
  <si>
    <t>Stibulerede ydelser</t>
  </si>
  <si>
    <t>DB</t>
  </si>
  <si>
    <t>Maskiner</t>
  </si>
  <si>
    <t>DB Betonarbejde</t>
  </si>
  <si>
    <t>Prisen er excl vinter og stibulerede ydelser</t>
  </si>
  <si>
    <t>incl kørepenge</t>
  </si>
  <si>
    <t>Forside!A1</t>
  </si>
  <si>
    <t>Betonarbejdet!A1</t>
  </si>
  <si>
    <t>Byggeplads drift'!A1</t>
  </si>
  <si>
    <t>Byggeplads til og afrigning'!A1</t>
  </si>
  <si>
    <t>Vinterliste!A1</t>
  </si>
  <si>
    <t>Omkostninger!A1</t>
  </si>
  <si>
    <t>Forsiden</t>
  </si>
  <si>
    <t>Dato</t>
  </si>
  <si>
    <t>Navn</t>
  </si>
  <si>
    <t>TILBUDSKALKULATION : Betonarbejde</t>
  </si>
  <si>
    <t xml:space="preserve">Byggesag </t>
  </si>
  <si>
    <t>Kostpris excl vinter og stibulerede ydelser</t>
  </si>
  <si>
    <t>kostpris  incl.vinter og stibulerede ydelser</t>
  </si>
  <si>
    <t>Byggesag</t>
  </si>
  <si>
    <t>Her indtastes risiko beløbet  i hele tusinde kr.</t>
  </si>
  <si>
    <t>Salgspris excl vinter,styring og stibul.</t>
  </si>
  <si>
    <t>Salgspris incl vinter,styring og stibul.</t>
  </si>
  <si>
    <t>Navn  på byggesag</t>
  </si>
  <si>
    <t>Garantistillelse</t>
  </si>
  <si>
    <t>Salgspris incl garantistillelse</t>
  </si>
  <si>
    <t>15% af salgsprisen</t>
  </si>
  <si>
    <t xml:space="preserve">Finansiering </t>
  </si>
  <si>
    <t xml:space="preserve">Eksempel taget fra Anlægsteknik 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</si>
</sst>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(* #,##0.00_);_(* \(#,##0.00\);_(* &quot;-&quot;??_);_(@_)"/>
    <numFmt numFmtId="165" formatCode="0.0%"/>
    <numFmt numFmtId="166" formatCode="#,##0.0"/>
  </numFmts>
  <fonts count="35" x14ac:knownFonts="1">
    <font>
      <sz val="10"/>
      <name val="Arial"/>
    </font>
    <font>
      <sz val="10"/>
      <name val="Arial"/>
    </font>
    <font>
      <b/>
      <i/>
      <sz val="16"/>
      <color indexed="8"/>
      <name val="Arial"/>
      <family val="2"/>
    </font>
    <font>
      <b/>
      <i/>
      <sz val="16"/>
      <name val="Arial"/>
      <family val="2"/>
    </font>
    <font>
      <b/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8"/>
      <color indexed="8"/>
      <name val="Arial"/>
      <family val="2"/>
    </font>
    <font>
      <b/>
      <sz val="8"/>
      <name val="Arial"/>
      <family val="2"/>
    </font>
    <font>
      <b/>
      <sz val="10"/>
      <color indexed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sz val="14"/>
      <name val="Arial"/>
      <family val="2"/>
    </font>
    <font>
      <sz val="10"/>
      <color indexed="10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i/>
      <sz val="12"/>
      <name val="Arial"/>
      <family val="2"/>
    </font>
    <font>
      <sz val="12"/>
      <name val="Times New Roman"/>
      <family val="1"/>
    </font>
    <font>
      <b/>
      <sz val="12"/>
      <name val="Times New Roman"/>
      <family val="1"/>
    </font>
    <font>
      <u/>
      <sz val="10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name val="Arial"/>
      <family val="2"/>
    </font>
    <font>
      <b/>
      <sz val="10"/>
      <color indexed="8"/>
      <name val="Arial"/>
      <family val="2"/>
    </font>
    <font>
      <b/>
      <i/>
      <sz val="10"/>
      <name val="Arial"/>
      <family val="2"/>
    </font>
    <font>
      <b/>
      <sz val="12"/>
      <name val="Arial"/>
      <family val="2"/>
    </font>
    <font>
      <b/>
      <sz val="16"/>
      <color indexed="8"/>
      <name val="Arial"/>
      <family val="2"/>
    </font>
    <font>
      <b/>
      <sz val="14"/>
      <color indexed="8"/>
      <name val="Arial"/>
      <family val="2"/>
    </font>
    <font>
      <b/>
      <sz val="12"/>
      <color indexed="8"/>
      <name val="Arial"/>
      <family val="2"/>
    </font>
    <font>
      <b/>
      <sz val="16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rgb="FFFF0000"/>
        <bgColor indexed="64"/>
      </patternFill>
    </fill>
  </fills>
  <borders count="1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/>
      <diagonal/>
    </border>
    <border>
      <left/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12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</cellStyleXfs>
  <cellXfs count="847">
    <xf numFmtId="0" fontId="0" fillId="0" borderId="0" xfId="0"/>
    <xf numFmtId="0" fontId="2" fillId="2" borderId="1" xfId="0" applyFont="1" applyFill="1" applyBorder="1"/>
    <xf numFmtId="0" fontId="2" fillId="2" borderId="2" xfId="0" applyFont="1" applyFill="1" applyBorder="1"/>
    <xf numFmtId="0" fontId="3" fillId="2" borderId="2" xfId="0" applyFont="1" applyFill="1" applyBorder="1"/>
    <xf numFmtId="0" fontId="3" fillId="2" borderId="3" xfId="0" applyFont="1" applyFill="1" applyBorder="1"/>
    <xf numFmtId="14" fontId="6" fillId="2" borderId="3" xfId="0" applyNumberFormat="1" applyFont="1" applyFill="1" applyBorder="1"/>
    <xf numFmtId="0" fontId="7" fillId="2" borderId="4" xfId="0" applyFont="1" applyFill="1" applyBorder="1"/>
    <xf numFmtId="0" fontId="7" fillId="2" borderId="0" xfId="0" applyFont="1" applyFill="1" applyBorder="1"/>
    <xf numFmtId="0" fontId="8" fillId="2" borderId="0" xfId="0" applyFont="1" applyFill="1" applyBorder="1"/>
    <xf numFmtId="0" fontId="0" fillId="2" borderId="0" xfId="0" applyFill="1" applyBorder="1"/>
    <xf numFmtId="0" fontId="0" fillId="2" borderId="2" xfId="0" applyFill="1" applyBorder="1"/>
    <xf numFmtId="0" fontId="7" fillId="2" borderId="5" xfId="0" applyFont="1" applyFill="1" applyBorder="1"/>
    <xf numFmtId="0" fontId="7" fillId="2" borderId="6" xfId="0" applyFont="1" applyFill="1" applyBorder="1"/>
    <xf numFmtId="0" fontId="8" fillId="2" borderId="6" xfId="0" applyFont="1" applyFill="1" applyBorder="1"/>
    <xf numFmtId="0" fontId="0" fillId="2" borderId="6" xfId="0" applyFill="1" applyBorder="1"/>
    <xf numFmtId="0" fontId="6" fillId="2" borderId="7" xfId="0" applyFont="1" applyFill="1" applyBorder="1" applyAlignment="1">
      <alignment horizontal="center"/>
    </xf>
    <xf numFmtId="0" fontId="6" fillId="2" borderId="8" xfId="0" applyFont="1" applyFill="1" applyBorder="1" applyAlignment="1">
      <alignment horizontal="center"/>
    </xf>
    <xf numFmtId="0" fontId="6" fillId="2" borderId="9" xfId="0" applyFont="1" applyFill="1" applyBorder="1" applyAlignment="1">
      <alignment horizontal="center"/>
    </xf>
    <xf numFmtId="4" fontId="6" fillId="0" borderId="10" xfId="0" applyNumberFormat="1" applyFont="1" applyBorder="1"/>
    <xf numFmtId="4" fontId="6" fillId="0" borderId="11" xfId="0" applyNumberFormat="1" applyFont="1" applyBorder="1"/>
    <xf numFmtId="4" fontId="6" fillId="0" borderId="12" xfId="0" applyNumberFormat="1" applyFont="1" applyBorder="1"/>
    <xf numFmtId="4" fontId="6" fillId="3" borderId="11" xfId="0" applyNumberFormat="1" applyFont="1" applyFill="1" applyBorder="1"/>
    <xf numFmtId="4" fontId="8" fillId="0" borderId="11" xfId="0" applyNumberFormat="1" applyFont="1" applyBorder="1"/>
    <xf numFmtId="0" fontId="0" fillId="0" borderId="13" xfId="0" applyBorder="1"/>
    <xf numFmtId="4" fontId="6" fillId="0" borderId="10" xfId="0" applyNumberFormat="1" applyFont="1" applyFill="1" applyBorder="1"/>
    <xf numFmtId="4" fontId="6" fillId="0" borderId="14" xfId="0" applyNumberFormat="1" applyFont="1" applyFill="1" applyBorder="1"/>
    <xf numFmtId="4" fontId="6" fillId="0" borderId="15" xfId="0" applyNumberFormat="1" applyFont="1" applyFill="1" applyBorder="1"/>
    <xf numFmtId="4" fontId="6" fillId="0" borderId="16" xfId="0" applyNumberFormat="1" applyFont="1" applyFill="1" applyBorder="1"/>
    <xf numFmtId="0" fontId="0" fillId="0" borderId="17" xfId="0" applyFill="1" applyBorder="1"/>
    <xf numFmtId="0" fontId="6" fillId="2" borderId="18" xfId="0" applyFont="1" applyFill="1" applyBorder="1" applyAlignment="1">
      <alignment horizontal="center"/>
    </xf>
    <xf numFmtId="0" fontId="6" fillId="2" borderId="19" xfId="0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/>
    </xf>
    <xf numFmtId="0" fontId="6" fillId="2" borderId="6" xfId="0" applyFont="1" applyFill="1" applyBorder="1" applyAlignment="1">
      <alignment horizontal="center"/>
    </xf>
    <xf numFmtId="0" fontId="6" fillId="2" borderId="20" xfId="0" applyFont="1" applyFill="1" applyBorder="1" applyAlignment="1">
      <alignment horizontal="center"/>
    </xf>
    <xf numFmtId="9" fontId="6" fillId="2" borderId="9" xfId="0" applyNumberFormat="1" applyFont="1" applyFill="1" applyBorder="1" applyAlignment="1">
      <alignment horizontal="center"/>
    </xf>
    <xf numFmtId="4" fontId="6" fillId="0" borderId="21" xfId="0" applyNumberFormat="1" applyFont="1" applyFill="1" applyBorder="1"/>
    <xf numFmtId="0" fontId="0" fillId="0" borderId="0" xfId="0" applyBorder="1"/>
    <xf numFmtId="0" fontId="0" fillId="0" borderId="21" xfId="0" applyBorder="1"/>
    <xf numFmtId="0" fontId="0" fillId="0" borderId="3" xfId="0" applyBorder="1"/>
    <xf numFmtId="4" fontId="6" fillId="0" borderId="0" xfId="0" applyNumberFormat="1" applyFont="1" applyFill="1" applyBorder="1"/>
    <xf numFmtId="4" fontId="6" fillId="0" borderId="0" xfId="0" applyNumberFormat="1" applyFont="1" applyBorder="1"/>
    <xf numFmtId="4" fontId="6" fillId="3" borderId="0" xfId="0" applyNumberFormat="1" applyFont="1" applyFill="1" applyBorder="1"/>
    <xf numFmtId="4" fontId="8" fillId="0" borderId="0" xfId="0" applyNumberFormat="1" applyFont="1" applyBorder="1"/>
    <xf numFmtId="0" fontId="6" fillId="2" borderId="5" xfId="0" applyFont="1" applyFill="1" applyBorder="1" applyAlignment="1">
      <alignment horizontal="center"/>
    </xf>
    <xf numFmtId="0" fontId="0" fillId="0" borderId="0" xfId="0" applyFill="1"/>
    <xf numFmtId="0" fontId="1" fillId="2" borderId="0" xfId="0" quotePrefix="1" applyFont="1" applyFill="1" applyBorder="1" applyAlignment="1">
      <alignment horizontal="left"/>
    </xf>
    <xf numFmtId="0" fontId="0" fillId="0" borderId="0" xfId="0" applyFill="1" applyBorder="1"/>
    <xf numFmtId="0" fontId="6" fillId="2" borderId="0" xfId="0" applyFont="1" applyFill="1" applyBorder="1" applyAlignment="1">
      <alignment horizontal="center"/>
    </xf>
    <xf numFmtId="0" fontId="0" fillId="0" borderId="22" xfId="0" applyBorder="1"/>
    <xf numFmtId="0" fontId="6" fillId="2" borderId="23" xfId="0" applyFont="1" applyFill="1" applyBorder="1" applyAlignment="1">
      <alignment horizontal="center"/>
    </xf>
    <xf numFmtId="0" fontId="6" fillId="2" borderId="24" xfId="0" applyFont="1" applyFill="1" applyBorder="1" applyAlignment="1">
      <alignment horizontal="center"/>
    </xf>
    <xf numFmtId="0" fontId="6" fillId="0" borderId="22" xfId="0" applyFont="1" applyBorder="1"/>
    <xf numFmtId="4" fontId="6" fillId="0" borderId="25" xfId="0" applyNumberFormat="1" applyFont="1" applyBorder="1"/>
    <xf numFmtId="4" fontId="6" fillId="3" borderId="23" xfId="0" applyNumberFormat="1" applyFont="1" applyFill="1" applyBorder="1"/>
    <xf numFmtId="0" fontId="0" fillId="0" borderId="27" xfId="0" applyBorder="1"/>
    <xf numFmtId="0" fontId="6" fillId="2" borderId="28" xfId="0" applyFont="1" applyFill="1" applyBorder="1" applyAlignment="1">
      <alignment horizontal="center"/>
    </xf>
    <xf numFmtId="0" fontId="6" fillId="2" borderId="29" xfId="0" applyFont="1" applyFill="1" applyBorder="1" applyAlignment="1">
      <alignment horizontal="center"/>
    </xf>
    <xf numFmtId="2" fontId="6" fillId="0" borderId="0" xfId="0" applyNumberFormat="1" applyFont="1" applyBorder="1"/>
    <xf numFmtId="0" fontId="6" fillId="2" borderId="30" xfId="0" applyFont="1" applyFill="1" applyBorder="1" applyAlignment="1">
      <alignment horizontal="center"/>
    </xf>
    <xf numFmtId="0" fontId="6" fillId="0" borderId="14" xfId="0" applyFont="1" applyBorder="1"/>
    <xf numFmtId="0" fontId="2" fillId="2" borderId="4" xfId="0" applyFont="1" applyFill="1" applyBorder="1"/>
    <xf numFmtId="0" fontId="2" fillId="2" borderId="0" xfId="0" applyFont="1" applyFill="1" applyBorder="1"/>
    <xf numFmtId="0" fontId="0" fillId="2" borderId="30" xfId="0" applyFill="1" applyBorder="1"/>
    <xf numFmtId="0" fontId="0" fillId="2" borderId="31" xfId="0" applyFill="1" applyBorder="1"/>
    <xf numFmtId="0" fontId="0" fillId="0" borderId="32" xfId="0" applyBorder="1"/>
    <xf numFmtId="0" fontId="0" fillId="0" borderId="33" xfId="0" applyBorder="1"/>
    <xf numFmtId="0" fontId="6" fillId="2" borderId="34" xfId="0" applyFont="1" applyFill="1" applyBorder="1" applyAlignment="1">
      <alignment horizontal="center"/>
    </xf>
    <xf numFmtId="0" fontId="0" fillId="0" borderId="35" xfId="0" applyBorder="1"/>
    <xf numFmtId="0" fontId="0" fillId="0" borderId="36" xfId="0" applyBorder="1"/>
    <xf numFmtId="0" fontId="6" fillId="0" borderId="0" xfId="0" applyFont="1" applyBorder="1"/>
    <xf numFmtId="4" fontId="6" fillId="0" borderId="37" xfId="0" applyNumberFormat="1" applyFont="1" applyFill="1" applyBorder="1"/>
    <xf numFmtId="4" fontId="6" fillId="0" borderId="4" xfId="0" applyNumberFormat="1" applyFont="1" applyFill="1" applyBorder="1"/>
    <xf numFmtId="0" fontId="0" fillId="0" borderId="38" xfId="0" applyBorder="1"/>
    <xf numFmtId="0" fontId="4" fillId="2" borderId="0" xfId="0" applyFont="1" applyFill="1" applyBorder="1"/>
    <xf numFmtId="4" fontId="6" fillId="3" borderId="39" xfId="0" applyNumberFormat="1" applyFont="1" applyFill="1" applyBorder="1"/>
    <xf numFmtId="4" fontId="6" fillId="0" borderId="40" xfId="0" applyNumberFormat="1" applyFont="1" applyBorder="1"/>
    <xf numFmtId="4" fontId="6" fillId="3" borderId="4" xfId="0" applyNumberFormat="1" applyFont="1" applyFill="1" applyBorder="1"/>
    <xf numFmtId="4" fontId="11" fillId="3" borderId="10" xfId="0" applyNumberFormat="1" applyFont="1" applyFill="1" applyBorder="1"/>
    <xf numFmtId="4" fontId="11" fillId="0" borderId="10" xfId="0" applyNumberFormat="1" applyFont="1" applyBorder="1"/>
    <xf numFmtId="4" fontId="11" fillId="3" borderId="23" xfId="0" applyNumberFormat="1" applyFont="1" applyFill="1" applyBorder="1"/>
    <xf numFmtId="0" fontId="11" fillId="0" borderId="37" xfId="0" applyFont="1" applyFill="1" applyBorder="1"/>
    <xf numFmtId="4" fontId="0" fillId="0" borderId="15" xfId="0" applyNumberFormat="1" applyFill="1" applyBorder="1"/>
    <xf numFmtId="4" fontId="0" fillId="0" borderId="41" xfId="0" applyNumberFormat="1" applyFill="1" applyBorder="1"/>
    <xf numFmtId="0" fontId="5" fillId="2" borderId="21" xfId="0" quotePrefix="1" applyFont="1" applyFill="1" applyBorder="1" applyAlignment="1">
      <alignment horizontal="left"/>
    </xf>
    <xf numFmtId="0" fontId="0" fillId="0" borderId="5" xfId="0" applyBorder="1"/>
    <xf numFmtId="0" fontId="11" fillId="2" borderId="7" xfId="0" applyFont="1" applyFill="1" applyBorder="1" applyAlignment="1">
      <alignment horizontal="center"/>
    </xf>
    <xf numFmtId="0" fontId="11" fillId="2" borderId="8" xfId="0" applyFont="1" applyFill="1" applyBorder="1" applyAlignment="1">
      <alignment horizontal="center"/>
    </xf>
    <xf numFmtId="0" fontId="11" fillId="2" borderId="2" xfId="0" applyFont="1" applyFill="1" applyBorder="1" applyAlignment="1">
      <alignment horizontal="center"/>
    </xf>
    <xf numFmtId="0" fontId="11" fillId="2" borderId="30" xfId="0" applyFont="1" applyFill="1" applyBorder="1" applyAlignment="1">
      <alignment horizontal="center"/>
    </xf>
    <xf numFmtId="0" fontId="2" fillId="2" borderId="3" xfId="0" applyFont="1" applyFill="1" applyBorder="1"/>
    <xf numFmtId="0" fontId="0" fillId="0" borderId="42" xfId="0" applyBorder="1"/>
    <xf numFmtId="9" fontId="6" fillId="2" borderId="31" xfId="0" applyNumberFormat="1" applyFont="1" applyFill="1" applyBorder="1" applyAlignment="1">
      <alignment horizontal="center"/>
    </xf>
    <xf numFmtId="0" fontId="11" fillId="2" borderId="29" xfId="0" applyFont="1" applyFill="1" applyBorder="1" applyAlignment="1">
      <alignment horizontal="center"/>
    </xf>
    <xf numFmtId="9" fontId="11" fillId="2" borderId="6" xfId="0" applyNumberFormat="1" applyFont="1" applyFill="1" applyBorder="1" applyAlignment="1">
      <alignment horizontal="center"/>
    </xf>
    <xf numFmtId="0" fontId="11" fillId="2" borderId="31" xfId="0" applyFont="1" applyFill="1" applyBorder="1" applyAlignment="1">
      <alignment horizontal="center"/>
    </xf>
    <xf numFmtId="0" fontId="4" fillId="2" borderId="4" xfId="0" applyFont="1" applyFill="1" applyBorder="1"/>
    <xf numFmtId="0" fontId="0" fillId="0" borderId="4" xfId="0" applyBorder="1"/>
    <xf numFmtId="0" fontId="6" fillId="3" borderId="14" xfId="0" applyFont="1" applyFill="1" applyBorder="1"/>
    <xf numFmtId="0" fontId="6" fillId="3" borderId="38" xfId="0" applyFont="1" applyFill="1" applyBorder="1"/>
    <xf numFmtId="0" fontId="6" fillId="0" borderId="14" xfId="0" applyFont="1" applyFill="1" applyBorder="1"/>
    <xf numFmtId="0" fontId="1" fillId="2" borderId="3" xfId="0" quotePrefix="1" applyFont="1" applyFill="1" applyBorder="1" applyAlignment="1">
      <alignment horizontal="left"/>
    </xf>
    <xf numFmtId="0" fontId="6" fillId="2" borderId="4" xfId="0" applyFont="1" applyFill="1" applyBorder="1" applyAlignment="1">
      <alignment horizontal="center"/>
    </xf>
    <xf numFmtId="0" fontId="0" fillId="0" borderId="22" xfId="0" applyFill="1" applyBorder="1"/>
    <xf numFmtId="4" fontId="0" fillId="0" borderId="0" xfId="0" applyNumberFormat="1"/>
    <xf numFmtId="0" fontId="4" fillId="0" borderId="0" xfId="0" applyFont="1"/>
    <xf numFmtId="4" fontId="4" fillId="0" borderId="0" xfId="0" applyNumberFormat="1" applyFont="1"/>
    <xf numFmtId="0" fontId="4" fillId="0" borderId="0" xfId="0" applyFont="1" applyAlignment="1">
      <alignment horizontal="right"/>
    </xf>
    <xf numFmtId="165" fontId="0" fillId="0" borderId="0" xfId="0" applyNumberFormat="1" applyBorder="1"/>
    <xf numFmtId="165" fontId="0" fillId="0" borderId="0" xfId="0" applyNumberFormat="1" applyFill="1" applyBorder="1"/>
    <xf numFmtId="0" fontId="11" fillId="0" borderId="14" xfId="0" applyFont="1" applyFill="1" applyBorder="1"/>
    <xf numFmtId="0" fontId="0" fillId="0" borderId="43" xfId="0" applyFill="1" applyBorder="1"/>
    <xf numFmtId="4" fontId="0" fillId="0" borderId="43" xfId="0" applyNumberFormat="1" applyFill="1" applyBorder="1"/>
    <xf numFmtId="4" fontId="0" fillId="0" borderId="44" xfId="0" applyNumberFormat="1" applyFill="1" applyBorder="1"/>
    <xf numFmtId="4" fontId="0" fillId="0" borderId="45" xfId="0" applyNumberFormat="1" applyFill="1" applyBorder="1"/>
    <xf numFmtId="4" fontId="0" fillId="0" borderId="46" xfId="0" applyNumberFormat="1" applyFill="1" applyBorder="1"/>
    <xf numFmtId="0" fontId="0" fillId="2" borderId="47" xfId="0" applyFill="1" applyBorder="1"/>
    <xf numFmtId="0" fontId="0" fillId="2" borderId="48" xfId="0" applyFill="1" applyBorder="1"/>
    <xf numFmtId="0" fontId="0" fillId="0" borderId="49" xfId="0" applyBorder="1"/>
    <xf numFmtId="0" fontId="0" fillId="0" borderId="50" xfId="0" applyBorder="1"/>
    <xf numFmtId="4" fontId="6" fillId="0" borderId="45" xfId="0" applyNumberFormat="1" applyFont="1" applyFill="1" applyBorder="1"/>
    <xf numFmtId="4" fontId="6" fillId="0" borderId="51" xfId="0" applyNumberFormat="1" applyFont="1" applyFill="1" applyBorder="1"/>
    <xf numFmtId="4" fontId="6" fillId="0" borderId="52" xfId="0" applyNumberFormat="1" applyFont="1" applyFill="1" applyBorder="1"/>
    <xf numFmtId="0" fontId="0" fillId="0" borderId="53" xfId="0" applyBorder="1"/>
    <xf numFmtId="0" fontId="5" fillId="2" borderId="54" xfId="0" quotePrefix="1" applyFont="1" applyFill="1" applyBorder="1" applyAlignment="1">
      <alignment horizontal="left"/>
    </xf>
    <xf numFmtId="0" fontId="1" fillId="2" borderId="55" xfId="0" quotePrefix="1" applyFont="1" applyFill="1" applyBorder="1" applyAlignment="1">
      <alignment horizontal="left"/>
    </xf>
    <xf numFmtId="0" fontId="3" fillId="2" borderId="56" xfId="0" applyFont="1" applyFill="1" applyBorder="1"/>
    <xf numFmtId="14" fontId="6" fillId="2" borderId="56" xfId="0" applyNumberFormat="1" applyFont="1" applyFill="1" applyBorder="1"/>
    <xf numFmtId="0" fontId="7" fillId="2" borderId="57" xfId="0" applyFont="1" applyFill="1" applyBorder="1"/>
    <xf numFmtId="0" fontId="7" fillId="2" borderId="58" xfId="0" applyFont="1" applyFill="1" applyBorder="1"/>
    <xf numFmtId="0" fontId="4" fillId="2" borderId="57" xfId="0" applyFont="1" applyFill="1" applyBorder="1"/>
    <xf numFmtId="0" fontId="0" fillId="0" borderId="57" xfId="0" applyBorder="1"/>
    <xf numFmtId="0" fontId="6" fillId="2" borderId="59" xfId="0" applyFont="1" applyFill="1" applyBorder="1" applyAlignment="1">
      <alignment horizontal="center"/>
    </xf>
    <xf numFmtId="0" fontId="6" fillId="2" borderId="60" xfId="0" applyFont="1" applyFill="1" applyBorder="1" applyAlignment="1">
      <alignment horizontal="center"/>
    </xf>
    <xf numFmtId="0" fontId="11" fillId="0" borderId="61" xfId="0" applyFont="1" applyFill="1" applyBorder="1"/>
    <xf numFmtId="0" fontId="11" fillId="0" borderId="57" xfId="0" applyFont="1" applyFill="1" applyBorder="1"/>
    <xf numFmtId="0" fontId="0" fillId="0" borderId="62" xfId="0" applyFill="1" applyBorder="1"/>
    <xf numFmtId="0" fontId="2" fillId="2" borderId="63" xfId="0" applyFont="1" applyFill="1" applyBorder="1"/>
    <xf numFmtId="0" fontId="2" fillId="2" borderId="53" xfId="0" applyFont="1" applyFill="1" applyBorder="1"/>
    <xf numFmtId="0" fontId="3" fillId="2" borderId="53" xfId="0" applyFont="1" applyFill="1" applyBorder="1"/>
    <xf numFmtId="0" fontId="6" fillId="2" borderId="47" xfId="0" applyFont="1" applyFill="1" applyBorder="1" applyAlignment="1">
      <alignment horizontal="center"/>
    </xf>
    <xf numFmtId="0" fontId="6" fillId="2" borderId="48" xfId="0" applyFont="1" applyFill="1" applyBorder="1" applyAlignment="1">
      <alignment horizontal="center"/>
    </xf>
    <xf numFmtId="0" fontId="0" fillId="0" borderId="15" xfId="0" applyFill="1" applyBorder="1"/>
    <xf numFmtId="4" fontId="0" fillId="0" borderId="16" xfId="0" applyNumberFormat="1" applyFill="1" applyBorder="1"/>
    <xf numFmtId="0" fontId="6" fillId="0" borderId="49" xfId="0" applyFont="1" applyFill="1" applyBorder="1"/>
    <xf numFmtId="4" fontId="6" fillId="3" borderId="11" xfId="0" applyNumberFormat="1" applyFont="1" applyFill="1" applyBorder="1" applyProtection="1">
      <protection locked="0"/>
    </xf>
    <xf numFmtId="4" fontId="8" fillId="0" borderId="11" xfId="0" applyNumberFormat="1" applyFont="1" applyBorder="1" applyProtection="1">
      <protection locked="0"/>
    </xf>
    <xf numFmtId="4" fontId="6" fillId="0" borderId="11" xfId="0" applyNumberFormat="1" applyFont="1" applyBorder="1" applyProtection="1">
      <protection locked="0"/>
    </xf>
    <xf numFmtId="0" fontId="8" fillId="0" borderId="11" xfId="0" applyFont="1" applyBorder="1" applyProtection="1">
      <protection locked="0"/>
    </xf>
    <xf numFmtId="0" fontId="6" fillId="0" borderId="10" xfId="0" applyFont="1" applyBorder="1" applyProtection="1">
      <protection locked="0"/>
    </xf>
    <xf numFmtId="4" fontId="6" fillId="0" borderId="10" xfId="0" applyNumberFormat="1" applyFont="1" applyBorder="1" applyProtection="1">
      <protection locked="0"/>
    </xf>
    <xf numFmtId="4" fontId="6" fillId="0" borderId="14" xfId="0" applyNumberFormat="1" applyFont="1" applyBorder="1" applyProtection="1">
      <protection locked="0"/>
    </xf>
    <xf numFmtId="0" fontId="8" fillId="3" borderId="11" xfId="0" applyFont="1" applyFill="1" applyBorder="1" applyProtection="1">
      <protection locked="0"/>
    </xf>
    <xf numFmtId="0" fontId="6" fillId="3" borderId="10" xfId="0" applyFont="1" applyFill="1" applyBorder="1" applyProtection="1">
      <protection locked="0"/>
    </xf>
    <xf numFmtId="4" fontId="6" fillId="3" borderId="10" xfId="0" applyNumberFormat="1" applyFont="1" applyFill="1" applyBorder="1" applyProtection="1">
      <protection locked="0"/>
    </xf>
    <xf numFmtId="4" fontId="6" fillId="3" borderId="14" xfId="0" applyNumberFormat="1" applyFont="1" applyFill="1" applyBorder="1" applyProtection="1">
      <protection locked="0"/>
    </xf>
    <xf numFmtId="0" fontId="11" fillId="3" borderId="10" xfId="0" applyFont="1" applyFill="1" applyBorder="1" applyProtection="1">
      <protection locked="0"/>
    </xf>
    <xf numFmtId="4" fontId="6" fillId="2" borderId="10" xfId="0" applyNumberFormat="1" applyFont="1" applyFill="1" applyBorder="1" applyProtection="1">
      <protection locked="0"/>
    </xf>
    <xf numFmtId="0" fontId="8" fillId="0" borderId="10" xfId="0" applyFont="1" applyBorder="1" applyProtection="1">
      <protection locked="0"/>
    </xf>
    <xf numFmtId="4" fontId="8" fillId="0" borderId="10" xfId="0" applyNumberFormat="1" applyFont="1" applyBorder="1" applyProtection="1">
      <protection locked="0"/>
    </xf>
    <xf numFmtId="4" fontId="8" fillId="0" borderId="14" xfId="0" applyNumberFormat="1" applyFont="1" applyBorder="1" applyProtection="1">
      <protection locked="0"/>
    </xf>
    <xf numFmtId="4" fontId="6" fillId="0" borderId="4" xfId="0" applyNumberFormat="1" applyFont="1" applyFill="1" applyBorder="1" applyProtection="1">
      <protection locked="0"/>
    </xf>
    <xf numFmtId="2" fontId="6" fillId="0" borderId="11" xfId="0" applyNumberFormat="1" applyFont="1" applyBorder="1" applyProtection="1">
      <protection locked="0"/>
    </xf>
    <xf numFmtId="0" fontId="8" fillId="0" borderId="64" xfId="0" applyFont="1" applyBorder="1" applyProtection="1">
      <protection locked="0"/>
    </xf>
    <xf numFmtId="0" fontId="8" fillId="3" borderId="64" xfId="0" applyFont="1" applyFill="1" applyBorder="1" applyProtection="1">
      <protection locked="0"/>
    </xf>
    <xf numFmtId="0" fontId="8" fillId="0" borderId="64" xfId="0" applyFont="1" applyFill="1" applyBorder="1" applyProtection="1">
      <protection locked="0"/>
    </xf>
    <xf numFmtId="0" fontId="6" fillId="0" borderId="10" xfId="0" applyFont="1" applyFill="1" applyBorder="1" applyProtection="1">
      <protection locked="0"/>
    </xf>
    <xf numFmtId="4" fontId="6" fillId="0" borderId="10" xfId="0" applyNumberFormat="1" applyFont="1" applyFill="1" applyBorder="1" applyProtection="1">
      <protection locked="0"/>
    </xf>
    <xf numFmtId="4" fontId="6" fillId="0" borderId="11" xfId="0" applyNumberFormat="1" applyFont="1" applyFill="1" applyBorder="1" applyProtection="1">
      <protection locked="0"/>
    </xf>
    <xf numFmtId="4" fontId="6" fillId="0" borderId="14" xfId="0" applyNumberFormat="1" applyFont="1" applyFill="1" applyBorder="1" applyProtection="1">
      <protection locked="0"/>
    </xf>
    <xf numFmtId="0" fontId="8" fillId="0" borderId="65" xfId="0" applyFont="1" applyBorder="1" applyProtection="1">
      <protection locked="0"/>
    </xf>
    <xf numFmtId="0" fontId="6" fillId="3" borderId="36" xfId="0" applyFont="1" applyFill="1" applyBorder="1" applyProtection="1">
      <protection locked="0"/>
    </xf>
    <xf numFmtId="4" fontId="6" fillId="3" borderId="36" xfId="0" applyNumberFormat="1" applyFont="1" applyFill="1" applyBorder="1" applyProtection="1">
      <protection locked="0"/>
    </xf>
    <xf numFmtId="4" fontId="6" fillId="0" borderId="36" xfId="0" applyNumberFormat="1" applyFont="1" applyBorder="1" applyProtection="1">
      <protection locked="0"/>
    </xf>
    <xf numFmtId="4" fontId="0" fillId="0" borderId="66" xfId="0" applyNumberFormat="1" applyFill="1" applyBorder="1" applyProtection="1">
      <protection locked="0"/>
    </xf>
    <xf numFmtId="0" fontId="11" fillId="0" borderId="10" xfId="0" applyFont="1" applyBorder="1" applyProtection="1">
      <protection locked="0"/>
    </xf>
    <xf numFmtId="0" fontId="11" fillId="3" borderId="67" xfId="0" applyFont="1" applyFill="1" applyBorder="1" applyProtection="1">
      <protection locked="0"/>
    </xf>
    <xf numFmtId="0" fontId="11" fillId="3" borderId="23" xfId="0" applyFont="1" applyFill="1" applyBorder="1" applyProtection="1">
      <protection locked="0"/>
    </xf>
    <xf numFmtId="4" fontId="6" fillId="3" borderId="0" xfId="0" applyNumberFormat="1" applyFont="1" applyFill="1" applyBorder="1" applyProtection="1">
      <protection locked="0"/>
    </xf>
    <xf numFmtId="0" fontId="6" fillId="0" borderId="25" xfId="0" applyFont="1" applyBorder="1" applyProtection="1">
      <protection locked="0"/>
    </xf>
    <xf numFmtId="4" fontId="6" fillId="0" borderId="22" xfId="0" applyNumberFormat="1" applyFont="1" applyBorder="1" applyProtection="1">
      <protection locked="0"/>
    </xf>
    <xf numFmtId="0" fontId="6" fillId="3" borderId="23" xfId="0" applyFont="1" applyFill="1" applyBorder="1" applyProtection="1">
      <protection locked="0"/>
    </xf>
    <xf numFmtId="0" fontId="3" fillId="2" borderId="0" xfId="0" applyFont="1" applyFill="1" applyBorder="1" applyProtection="1">
      <protection locked="0"/>
    </xf>
    <xf numFmtId="49" fontId="6" fillId="0" borderId="10" xfId="0" applyNumberFormat="1" applyFont="1" applyBorder="1" applyProtection="1">
      <protection locked="0"/>
    </xf>
    <xf numFmtId="3" fontId="6" fillId="0" borderId="11" xfId="0" applyNumberFormat="1" applyFont="1" applyBorder="1" applyProtection="1">
      <protection locked="0"/>
    </xf>
    <xf numFmtId="0" fontId="0" fillId="0" borderId="0" xfId="0" applyProtection="1">
      <protection locked="0"/>
    </xf>
    <xf numFmtId="0" fontId="11" fillId="2" borderId="10" xfId="0" applyFont="1" applyFill="1" applyBorder="1" applyProtection="1">
      <protection locked="0"/>
    </xf>
    <xf numFmtId="0" fontId="0" fillId="0" borderId="0" xfId="0" applyBorder="1" applyProtection="1">
      <protection locked="0"/>
    </xf>
    <xf numFmtId="0" fontId="0" fillId="2" borderId="0" xfId="0" applyFill="1" applyBorder="1" applyProtection="1">
      <protection locked="0"/>
    </xf>
    <xf numFmtId="3" fontId="6" fillId="3" borderId="11" xfId="0" applyNumberFormat="1" applyFont="1" applyFill="1" applyBorder="1" applyProtection="1">
      <protection locked="0"/>
    </xf>
    <xf numFmtId="0" fontId="11" fillId="0" borderId="11" xfId="0" applyFont="1" applyBorder="1" applyProtection="1">
      <protection locked="0"/>
    </xf>
    <xf numFmtId="0" fontId="11" fillId="3" borderId="11" xfId="0" applyFont="1" applyFill="1" applyBorder="1" applyProtection="1">
      <protection locked="0"/>
    </xf>
    <xf numFmtId="0" fontId="11" fillId="2" borderId="11" xfId="0" applyFont="1" applyFill="1" applyBorder="1" applyProtection="1">
      <protection locked="0"/>
    </xf>
    <xf numFmtId="0" fontId="11" fillId="0" borderId="10" xfId="0" applyFont="1" applyFill="1" applyBorder="1" applyProtection="1">
      <protection locked="0"/>
    </xf>
    <xf numFmtId="0" fontId="0" fillId="0" borderId="10" xfId="0" applyBorder="1" applyProtection="1">
      <protection locked="0"/>
    </xf>
    <xf numFmtId="0" fontId="11" fillId="0" borderId="11" xfId="0" applyFont="1" applyFill="1" applyBorder="1" applyProtection="1">
      <protection locked="0"/>
    </xf>
    <xf numFmtId="0" fontId="0" fillId="0" borderId="36" xfId="0" applyBorder="1" applyProtection="1">
      <protection locked="0"/>
    </xf>
    <xf numFmtId="0" fontId="8" fillId="0" borderId="67" xfId="0" applyFont="1" applyBorder="1" applyProtection="1">
      <protection locked="0"/>
    </xf>
    <xf numFmtId="0" fontId="6" fillId="0" borderId="22" xfId="0" applyFont="1" applyBorder="1" applyProtection="1">
      <protection locked="0"/>
    </xf>
    <xf numFmtId="4" fontId="6" fillId="0" borderId="68" xfId="0" applyNumberFormat="1" applyFont="1" applyBorder="1" applyProtection="1">
      <protection locked="0"/>
    </xf>
    <xf numFmtId="0" fontId="6" fillId="3" borderId="0" xfId="0" applyFont="1" applyFill="1" applyBorder="1" applyProtection="1">
      <protection locked="0"/>
    </xf>
    <xf numFmtId="4" fontId="6" fillId="3" borderId="29" xfId="0" applyNumberFormat="1" applyFont="1" applyFill="1" applyBorder="1" applyProtection="1">
      <protection locked="0"/>
    </xf>
    <xf numFmtId="4" fontId="6" fillId="3" borderId="34" xfId="0" applyNumberFormat="1" applyFont="1" applyFill="1" applyBorder="1" applyProtection="1">
      <protection locked="0"/>
    </xf>
    <xf numFmtId="0" fontId="8" fillId="0" borderId="22" xfId="0" applyFont="1" applyBorder="1" applyProtection="1">
      <protection locked="0"/>
    </xf>
    <xf numFmtId="4" fontId="8" fillId="0" borderId="22" xfId="0" applyNumberFormat="1" applyFont="1" applyBorder="1" applyProtection="1">
      <protection locked="0"/>
    </xf>
    <xf numFmtId="4" fontId="8" fillId="0" borderId="68" xfId="0" applyNumberFormat="1" applyFont="1" applyBorder="1" applyProtection="1">
      <protection locked="0"/>
    </xf>
    <xf numFmtId="0" fontId="6" fillId="3" borderId="69" xfId="0" applyFont="1" applyFill="1" applyBorder="1" applyProtection="1">
      <protection locked="0"/>
    </xf>
    <xf numFmtId="4" fontId="6" fillId="0" borderId="39" xfId="0" applyNumberFormat="1" applyFont="1" applyFill="1" applyBorder="1" applyProtection="1">
      <protection locked="0"/>
    </xf>
    <xf numFmtId="4" fontId="6" fillId="3" borderId="22" xfId="0" applyNumberFormat="1" applyFont="1" applyFill="1" applyBorder="1" applyProtection="1">
      <protection locked="0"/>
    </xf>
    <xf numFmtId="4" fontId="6" fillId="3" borderId="68" xfId="0" applyNumberFormat="1" applyFont="1" applyFill="1" applyBorder="1" applyProtection="1">
      <protection locked="0"/>
    </xf>
    <xf numFmtId="0" fontId="6" fillId="0" borderId="0" xfId="0" applyFont="1" applyFill="1" applyBorder="1" applyProtection="1">
      <protection locked="0"/>
    </xf>
    <xf numFmtId="4" fontId="6" fillId="0" borderId="29" xfId="0" applyNumberFormat="1" applyFont="1" applyFill="1" applyBorder="1" applyProtection="1">
      <protection locked="0"/>
    </xf>
    <xf numFmtId="4" fontId="6" fillId="0" borderId="0" xfId="0" applyNumberFormat="1" applyFont="1" applyFill="1" applyBorder="1" applyProtection="1">
      <protection locked="0"/>
    </xf>
    <xf numFmtId="0" fontId="6" fillId="3" borderId="22" xfId="0" applyFont="1" applyFill="1" applyBorder="1" applyProtection="1">
      <protection locked="0"/>
    </xf>
    <xf numFmtId="4" fontId="8" fillId="3" borderId="70" xfId="0" applyNumberFormat="1" applyFont="1" applyFill="1" applyBorder="1" applyProtection="1">
      <protection locked="0"/>
    </xf>
    <xf numFmtId="4" fontId="8" fillId="3" borderId="71" xfId="0" applyNumberFormat="1" applyFont="1" applyFill="1" applyBorder="1" applyProtection="1">
      <protection locked="0"/>
    </xf>
    <xf numFmtId="0" fontId="8" fillId="0" borderId="72" xfId="0" applyFont="1" applyBorder="1" applyProtection="1">
      <protection locked="0"/>
    </xf>
    <xf numFmtId="4" fontId="6" fillId="0" borderId="10" xfId="0" applyNumberFormat="1" applyFont="1" applyBorder="1" applyAlignment="1" applyProtection="1">
      <alignment horizontal="left"/>
      <protection locked="0"/>
    </xf>
    <xf numFmtId="0" fontId="8" fillId="3" borderId="67" xfId="0" applyFont="1" applyFill="1" applyBorder="1" applyProtection="1">
      <protection locked="0"/>
    </xf>
    <xf numFmtId="4" fontId="6" fillId="3" borderId="10" xfId="0" applyNumberFormat="1" applyFont="1" applyFill="1" applyBorder="1" applyAlignment="1" applyProtection="1">
      <alignment horizontal="left"/>
      <protection locked="0"/>
    </xf>
    <xf numFmtId="0" fontId="8" fillId="0" borderId="37" xfId="0" applyFont="1" applyBorder="1" applyProtection="1">
      <protection locked="0"/>
    </xf>
    <xf numFmtId="4" fontId="8" fillId="0" borderId="10" xfId="0" applyNumberFormat="1" applyFont="1" applyBorder="1" applyAlignment="1" applyProtection="1">
      <alignment horizontal="left"/>
      <protection locked="0"/>
    </xf>
    <xf numFmtId="0" fontId="8" fillId="3" borderId="73" xfId="0" applyFont="1" applyFill="1" applyBorder="1" applyProtection="1">
      <protection locked="0"/>
    </xf>
    <xf numFmtId="0" fontId="6" fillId="3" borderId="74" xfId="0" applyFont="1" applyFill="1" applyBorder="1" applyProtection="1">
      <protection locked="0"/>
    </xf>
    <xf numFmtId="4" fontId="6" fillId="3" borderId="74" xfId="0" applyNumberFormat="1" applyFont="1" applyFill="1" applyBorder="1" applyAlignment="1" applyProtection="1">
      <alignment horizontal="left"/>
      <protection locked="0"/>
    </xf>
    <xf numFmtId="4" fontId="6" fillId="3" borderId="38" xfId="0" applyNumberFormat="1" applyFont="1" applyFill="1" applyBorder="1" applyProtection="1">
      <protection locked="0"/>
    </xf>
    <xf numFmtId="4" fontId="6" fillId="3" borderId="75" xfId="0" applyNumberFormat="1" applyFont="1" applyFill="1" applyBorder="1" applyProtection="1">
      <protection locked="0"/>
    </xf>
    <xf numFmtId="0" fontId="8" fillId="0" borderId="72" xfId="0" applyFont="1" applyFill="1" applyBorder="1" applyProtection="1">
      <protection locked="0"/>
    </xf>
    <xf numFmtId="4" fontId="6" fillId="0" borderId="67" xfId="0" applyNumberFormat="1" applyFont="1" applyFill="1" applyBorder="1" applyProtection="1">
      <protection locked="0"/>
    </xf>
    <xf numFmtId="4" fontId="0" fillId="0" borderId="5" xfId="0" applyNumberFormat="1" applyFill="1" applyBorder="1" applyProtection="1">
      <protection locked="0"/>
    </xf>
    <xf numFmtId="0" fontId="8" fillId="0" borderId="11" xfId="0" applyFont="1" applyBorder="1" applyAlignment="1" applyProtection="1">
      <alignment horizontal="center"/>
      <protection locked="0"/>
    </xf>
    <xf numFmtId="0" fontId="8" fillId="3" borderId="11" xfId="0" applyFont="1" applyFill="1" applyBorder="1" applyAlignment="1" applyProtection="1">
      <alignment horizontal="center"/>
      <protection locked="0"/>
    </xf>
    <xf numFmtId="165" fontId="0" fillId="0" borderId="0" xfId="0" applyNumberFormat="1" applyBorder="1" applyProtection="1">
      <protection locked="0"/>
    </xf>
    <xf numFmtId="4" fontId="0" fillId="0" borderId="17" xfId="0" applyNumberFormat="1" applyFill="1" applyBorder="1" applyProtection="1">
      <protection locked="0"/>
    </xf>
    <xf numFmtId="0" fontId="2" fillId="2" borderId="2" xfId="0" applyFont="1" applyFill="1" applyBorder="1" applyProtection="1">
      <protection locked="0"/>
    </xf>
    <xf numFmtId="0" fontId="2" fillId="2" borderId="0" xfId="0" applyFont="1" applyFill="1" applyBorder="1" applyProtection="1">
      <protection locked="0"/>
    </xf>
    <xf numFmtId="0" fontId="7" fillId="2" borderId="0" xfId="0" applyFont="1" applyFill="1" applyBorder="1" applyProtection="1">
      <protection locked="0"/>
    </xf>
    <xf numFmtId="0" fontId="8" fillId="2" borderId="0" xfId="0" applyFont="1" applyFill="1" applyBorder="1" applyProtection="1">
      <protection locked="0"/>
    </xf>
    <xf numFmtId="0" fontId="0" fillId="0" borderId="17" xfId="0" applyFill="1" applyBorder="1" applyProtection="1">
      <protection locked="0"/>
    </xf>
    <xf numFmtId="0" fontId="0" fillId="0" borderId="6" xfId="0" applyFill="1" applyBorder="1" applyProtection="1">
      <protection locked="0"/>
    </xf>
    <xf numFmtId="4" fontId="0" fillId="0" borderId="76" xfId="0" applyNumberFormat="1" applyFill="1" applyBorder="1" applyProtection="1">
      <protection locked="0"/>
    </xf>
    <xf numFmtId="4" fontId="0" fillId="0" borderId="6" xfId="0" applyNumberFormat="1" applyFill="1" applyBorder="1" applyProtection="1">
      <protection locked="0"/>
    </xf>
    <xf numFmtId="4" fontId="9" fillId="0" borderId="17" xfId="0" applyNumberFormat="1" applyFont="1" applyFill="1" applyBorder="1" applyProtection="1">
      <protection locked="0"/>
    </xf>
    <xf numFmtId="14" fontId="6" fillId="2" borderId="0" xfId="0" applyNumberFormat="1" applyFont="1" applyFill="1" applyBorder="1" applyProtection="1">
      <protection locked="0"/>
    </xf>
    <xf numFmtId="0" fontId="0" fillId="0" borderId="0" xfId="0" applyFill="1" applyBorder="1" applyProtection="1">
      <protection locked="0"/>
    </xf>
    <xf numFmtId="4" fontId="0" fillId="0" borderId="0" xfId="0" applyNumberFormat="1" applyFill="1" applyBorder="1" applyProtection="1">
      <protection locked="0"/>
    </xf>
    <xf numFmtId="4" fontId="9" fillId="0" borderId="0" xfId="0" applyNumberFormat="1" applyFont="1" applyFill="1" applyBorder="1" applyProtection="1">
      <protection locked="0"/>
    </xf>
    <xf numFmtId="0" fontId="5" fillId="2" borderId="0" xfId="0" quotePrefix="1" applyFont="1" applyFill="1" applyBorder="1" applyAlignment="1" applyProtection="1">
      <alignment horizontal="left"/>
      <protection locked="0"/>
    </xf>
    <xf numFmtId="165" fontId="0" fillId="0" borderId="0" xfId="0" applyNumberFormat="1" applyFill="1" applyBorder="1" applyProtection="1">
      <protection locked="0"/>
    </xf>
    <xf numFmtId="0" fontId="3" fillId="2" borderId="2" xfId="0" applyFont="1" applyFill="1" applyBorder="1" applyProtection="1">
      <protection locked="0"/>
    </xf>
    <xf numFmtId="0" fontId="7" fillId="2" borderId="4" xfId="0" applyFont="1" applyFill="1" applyBorder="1" applyProtection="1">
      <protection locked="0"/>
    </xf>
    <xf numFmtId="0" fontId="7" fillId="2" borderId="5" xfId="0" applyFont="1" applyFill="1" applyBorder="1" applyProtection="1">
      <protection locked="0"/>
    </xf>
    <xf numFmtId="0" fontId="7" fillId="2" borderId="6" xfId="0" applyFont="1" applyFill="1" applyBorder="1" applyProtection="1">
      <protection locked="0"/>
    </xf>
    <xf numFmtId="0" fontId="8" fillId="2" borderId="6" xfId="0" applyFont="1" applyFill="1" applyBorder="1" applyProtection="1">
      <protection locked="0"/>
    </xf>
    <xf numFmtId="0" fontId="0" fillId="2" borderId="6" xfId="0" applyFill="1" applyBorder="1" applyProtection="1">
      <protection locked="0"/>
    </xf>
    <xf numFmtId="0" fontId="11" fillId="0" borderId="4" xfId="0" applyFont="1" applyFill="1" applyBorder="1" applyProtection="1">
      <protection locked="0"/>
    </xf>
    <xf numFmtId="4" fontId="6" fillId="0" borderId="37" xfId="0" applyNumberFormat="1" applyFont="1" applyFill="1" applyBorder="1" applyProtection="1">
      <protection locked="0"/>
    </xf>
    <xf numFmtId="0" fontId="0" fillId="0" borderId="66" xfId="0" applyFill="1" applyBorder="1" applyProtection="1">
      <protection locked="0"/>
    </xf>
    <xf numFmtId="0" fontId="0" fillId="0" borderId="73" xfId="0" applyFill="1" applyBorder="1" applyProtection="1">
      <protection locked="0"/>
    </xf>
    <xf numFmtId="4" fontId="0" fillId="0" borderId="73" xfId="0" applyNumberFormat="1" applyFill="1" applyBorder="1" applyProtection="1">
      <protection locked="0"/>
    </xf>
    <xf numFmtId="4" fontId="9" fillId="0" borderId="5" xfId="0" applyNumberFormat="1" applyFont="1" applyFill="1" applyBorder="1" applyProtection="1">
      <protection locked="0"/>
    </xf>
    <xf numFmtId="4" fontId="9" fillId="0" borderId="73" xfId="0" applyNumberFormat="1" applyFont="1" applyFill="1" applyBorder="1" applyProtection="1">
      <protection locked="0"/>
    </xf>
    <xf numFmtId="9" fontId="6" fillId="2" borderId="9" xfId="0" applyNumberFormat="1" applyFont="1" applyFill="1" applyBorder="1" applyAlignment="1" applyProtection="1">
      <alignment horizontal="center"/>
      <protection locked="0"/>
    </xf>
    <xf numFmtId="9" fontId="6" fillId="2" borderId="20" xfId="0" applyNumberFormat="1" applyFont="1" applyFill="1" applyBorder="1" applyAlignment="1" applyProtection="1">
      <alignment horizontal="center"/>
      <protection locked="0"/>
    </xf>
    <xf numFmtId="3" fontId="4" fillId="2" borderId="0" xfId="0" applyNumberFormat="1" applyFont="1" applyFill="1" applyBorder="1"/>
    <xf numFmtId="9" fontId="6" fillId="2" borderId="0" xfId="0" applyNumberFormat="1" applyFont="1" applyFill="1" applyBorder="1" applyAlignment="1" applyProtection="1">
      <alignment horizontal="center"/>
      <protection locked="0"/>
    </xf>
    <xf numFmtId="0" fontId="3" fillId="2" borderId="6" xfId="0" applyFont="1" applyFill="1" applyBorder="1"/>
    <xf numFmtId="0" fontId="7" fillId="2" borderId="57" xfId="0" applyFont="1" applyFill="1" applyBorder="1" applyProtection="1">
      <protection locked="0"/>
    </xf>
    <xf numFmtId="0" fontId="7" fillId="2" borderId="58" xfId="0" applyFont="1" applyFill="1" applyBorder="1" applyProtection="1">
      <protection locked="0"/>
    </xf>
    <xf numFmtId="0" fontId="6" fillId="0" borderId="77" xfId="0" applyFont="1" applyBorder="1"/>
    <xf numFmtId="0" fontId="6" fillId="3" borderId="77" xfId="0" applyFont="1" applyFill="1" applyBorder="1"/>
    <xf numFmtId="0" fontId="6" fillId="3" borderId="49" xfId="0" applyFont="1" applyFill="1" applyBorder="1"/>
    <xf numFmtId="0" fontId="8" fillId="3" borderId="78" xfId="0" applyFont="1" applyFill="1" applyBorder="1"/>
    <xf numFmtId="4" fontId="6" fillId="3" borderId="79" xfId="0" applyNumberFormat="1" applyFont="1" applyFill="1" applyBorder="1"/>
    <xf numFmtId="4" fontId="6" fillId="3" borderId="51" xfId="0" applyNumberFormat="1" applyFont="1" applyFill="1" applyBorder="1"/>
    <xf numFmtId="0" fontId="0" fillId="0" borderId="80" xfId="0" applyBorder="1"/>
    <xf numFmtId="0" fontId="0" fillId="0" borderId="53" xfId="0" applyFill="1" applyBorder="1"/>
    <xf numFmtId="4" fontId="0" fillId="0" borderId="53" xfId="0" applyNumberFormat="1" applyFill="1" applyBorder="1"/>
    <xf numFmtId="0" fontId="11" fillId="0" borderId="64" xfId="0" applyFont="1" applyBorder="1" applyProtection="1">
      <protection locked="0"/>
    </xf>
    <xf numFmtId="0" fontId="11" fillId="3" borderId="64" xfId="0" applyFont="1" applyFill="1" applyBorder="1" applyProtection="1">
      <protection locked="0"/>
    </xf>
    <xf numFmtId="0" fontId="11" fillId="2" borderId="64" xfId="0" applyFont="1" applyFill="1" applyBorder="1" applyProtection="1">
      <protection locked="0"/>
    </xf>
    <xf numFmtId="0" fontId="0" fillId="0" borderId="81" xfId="0" applyBorder="1" applyProtection="1">
      <protection locked="0"/>
    </xf>
    <xf numFmtId="0" fontId="6" fillId="3" borderId="79" xfId="0" applyFont="1" applyFill="1" applyBorder="1"/>
    <xf numFmtId="0" fontId="6" fillId="2" borderId="57" xfId="0" applyFont="1" applyFill="1" applyBorder="1" applyAlignment="1">
      <alignment horizontal="center"/>
    </xf>
    <xf numFmtId="0" fontId="6" fillId="2" borderId="49" xfId="0" applyFont="1" applyFill="1" applyBorder="1" applyAlignment="1">
      <alignment horizontal="center"/>
    </xf>
    <xf numFmtId="0" fontId="8" fillId="3" borderId="57" xfId="0" applyFont="1" applyFill="1" applyBorder="1" applyProtection="1">
      <protection locked="0"/>
    </xf>
    <xf numFmtId="0" fontId="0" fillId="0" borderId="50" xfId="0" applyBorder="1" applyProtection="1">
      <protection locked="0"/>
    </xf>
    <xf numFmtId="0" fontId="0" fillId="0" borderId="61" xfId="0" applyBorder="1"/>
    <xf numFmtId="0" fontId="4" fillId="0" borderId="82" xfId="0" applyFont="1" applyBorder="1"/>
    <xf numFmtId="0" fontId="8" fillId="0" borderId="82" xfId="0" applyFont="1" applyBorder="1" applyProtection="1">
      <protection locked="0"/>
    </xf>
    <xf numFmtId="0" fontId="8" fillId="3" borderId="83" xfId="0" applyFont="1" applyFill="1" applyBorder="1" applyProtection="1">
      <protection locked="0"/>
    </xf>
    <xf numFmtId="0" fontId="6" fillId="0" borderId="84" xfId="0" applyFont="1" applyBorder="1"/>
    <xf numFmtId="0" fontId="11" fillId="3" borderId="82" xfId="0" applyFont="1" applyFill="1" applyBorder="1" applyProtection="1">
      <protection locked="0"/>
    </xf>
    <xf numFmtId="0" fontId="8" fillId="0" borderId="57" xfId="0" applyFont="1" applyFill="1" applyBorder="1" applyProtection="1">
      <protection locked="0"/>
    </xf>
    <xf numFmtId="0" fontId="11" fillId="0" borderId="85" xfId="0" applyFont="1" applyFill="1" applyBorder="1"/>
    <xf numFmtId="0" fontId="0" fillId="0" borderId="86" xfId="0" applyBorder="1"/>
    <xf numFmtId="4" fontId="6" fillId="0" borderId="43" xfId="0" applyNumberFormat="1" applyFont="1" applyFill="1" applyBorder="1"/>
    <xf numFmtId="4" fontId="6" fillId="0" borderId="44" xfId="0" applyNumberFormat="1" applyFont="1" applyFill="1" applyBorder="1"/>
    <xf numFmtId="0" fontId="6" fillId="0" borderId="87" xfId="0" applyFont="1" applyFill="1" applyBorder="1"/>
    <xf numFmtId="0" fontId="6" fillId="0" borderId="57" xfId="0" applyFont="1" applyBorder="1"/>
    <xf numFmtId="0" fontId="2" fillId="2" borderId="53" xfId="0" applyFont="1" applyFill="1" applyBorder="1" applyProtection="1">
      <protection locked="0"/>
    </xf>
    <xf numFmtId="0" fontId="3" fillId="2" borderId="53" xfId="0" applyFont="1" applyFill="1" applyBorder="1" applyProtection="1">
      <protection locked="0"/>
    </xf>
    <xf numFmtId="0" fontId="13" fillId="0" borderId="0" xfId="0" applyFont="1" applyBorder="1"/>
    <xf numFmtId="0" fontId="0" fillId="0" borderId="49" xfId="0" applyFill="1" applyBorder="1"/>
    <xf numFmtId="0" fontId="0" fillId="0" borderId="57" xfId="0" applyFill="1" applyBorder="1"/>
    <xf numFmtId="0" fontId="14" fillId="0" borderId="0" xfId="0" applyFont="1" applyBorder="1"/>
    <xf numFmtId="2" fontId="0" fillId="0" borderId="0" xfId="0" applyNumberFormat="1" applyFill="1" applyBorder="1"/>
    <xf numFmtId="1" fontId="14" fillId="0" borderId="0" xfId="0" applyNumberFormat="1" applyFont="1" applyBorder="1"/>
    <xf numFmtId="0" fontId="14" fillId="0" borderId="0" xfId="0" applyFont="1" applyBorder="1" applyProtection="1">
      <protection locked="0"/>
    </xf>
    <xf numFmtId="0" fontId="4" fillId="2" borderId="0" xfId="0" applyFont="1" applyFill="1" applyBorder="1" applyAlignment="1">
      <alignment horizontal="center"/>
    </xf>
    <xf numFmtId="0" fontId="0" fillId="0" borderId="50" xfId="0" applyBorder="1" applyProtection="1"/>
    <xf numFmtId="0" fontId="11" fillId="3" borderId="88" xfId="0" applyFont="1" applyFill="1" applyBorder="1" applyAlignment="1" applyProtection="1">
      <alignment horizontal="left"/>
      <protection locked="0"/>
    </xf>
    <xf numFmtId="0" fontId="11" fillId="3" borderId="89" xfId="0" applyFont="1" applyFill="1" applyBorder="1" applyAlignment="1" applyProtection="1">
      <alignment horizontal="left" vertical="center"/>
      <protection locked="0"/>
    </xf>
    <xf numFmtId="0" fontId="6" fillId="3" borderId="89" xfId="0" applyFont="1" applyFill="1" applyBorder="1" applyAlignment="1" applyProtection="1">
      <alignment horizontal="center"/>
      <protection locked="0"/>
    </xf>
    <xf numFmtId="0" fontId="6" fillId="2" borderId="39" xfId="0" applyFont="1" applyFill="1" applyBorder="1" applyAlignment="1">
      <alignment horizontal="center"/>
    </xf>
    <xf numFmtId="1" fontId="0" fillId="0" borderId="0" xfId="0" applyNumberFormat="1" applyBorder="1"/>
    <xf numFmtId="1" fontId="14" fillId="0" borderId="0" xfId="0" applyNumberFormat="1" applyFont="1" applyFill="1" applyBorder="1"/>
    <xf numFmtId="1" fontId="0" fillId="0" borderId="0" xfId="0" applyNumberFormat="1" applyFill="1" applyBorder="1"/>
    <xf numFmtId="1" fontId="20" fillId="0" borderId="0" xfId="0" applyNumberFormat="1" applyFont="1" applyFill="1" applyBorder="1"/>
    <xf numFmtId="0" fontId="0" fillId="0" borderId="0" xfId="0" applyFill="1" applyBorder="1" applyAlignment="1"/>
    <xf numFmtId="10" fontId="14" fillId="0" borderId="0" xfId="0" applyNumberFormat="1" applyFont="1" applyFill="1" applyBorder="1" applyAlignment="1">
      <alignment horizontal="center"/>
    </xf>
    <xf numFmtId="0" fontId="14" fillId="0" borderId="0" xfId="0" applyFont="1" applyFill="1" applyBorder="1" applyAlignment="1"/>
    <xf numFmtId="1" fontId="1" fillId="0" borderId="0" xfId="0" applyNumberFormat="1" applyFont="1" applyBorder="1"/>
    <xf numFmtId="1" fontId="1" fillId="0" borderId="0" xfId="0" applyNumberFormat="1" applyFont="1" applyFill="1" applyBorder="1"/>
    <xf numFmtId="1" fontId="1" fillId="0" borderId="6" xfId="0" applyNumberFormat="1" applyFont="1" applyBorder="1"/>
    <xf numFmtId="1" fontId="0" fillId="0" borderId="2" xfId="0" applyNumberFormat="1" applyBorder="1"/>
    <xf numFmtId="1" fontId="4" fillId="0" borderId="3" xfId="0" applyNumberFormat="1" applyFont="1" applyFill="1" applyBorder="1"/>
    <xf numFmtId="1" fontId="0" fillId="0" borderId="0" xfId="0" applyNumberFormat="1" applyFill="1" applyBorder="1" applyAlignment="1">
      <alignment horizontal="left"/>
    </xf>
    <xf numFmtId="3" fontId="4" fillId="2" borderId="31" xfId="0" applyNumberFormat="1" applyFont="1" applyFill="1" applyBorder="1"/>
    <xf numFmtId="0" fontId="12" fillId="2" borderId="63" xfId="2" applyFill="1" applyBorder="1" applyAlignment="1" applyProtection="1"/>
    <xf numFmtId="0" fontId="12" fillId="2" borderId="58" xfId="2" applyFill="1" applyBorder="1" applyAlignment="1" applyProtection="1"/>
    <xf numFmtId="1" fontId="4" fillId="0" borderId="0" xfId="0" applyNumberFormat="1" applyFont="1" applyFill="1" applyBorder="1"/>
    <xf numFmtId="10" fontId="14" fillId="0" borderId="0" xfId="0" applyNumberFormat="1" applyFont="1" applyFill="1" applyBorder="1" applyAlignment="1" applyProtection="1">
      <alignment horizontal="center"/>
      <protection locked="0"/>
    </xf>
    <xf numFmtId="0" fontId="8" fillId="3" borderId="82" xfId="0" applyFont="1" applyFill="1" applyBorder="1" applyProtection="1">
      <protection locked="0"/>
    </xf>
    <xf numFmtId="0" fontId="8" fillId="3" borderId="22" xfId="0" applyFont="1" applyFill="1" applyBorder="1" applyProtection="1">
      <protection locked="0"/>
    </xf>
    <xf numFmtId="1" fontId="14" fillId="0" borderId="0" xfId="0" applyNumberFormat="1" applyFont="1" applyBorder="1" applyProtection="1">
      <protection locked="0"/>
    </xf>
    <xf numFmtId="10" fontId="1" fillId="0" borderId="0" xfId="0" applyNumberFormat="1" applyFont="1" applyBorder="1"/>
    <xf numFmtId="2" fontId="1" fillId="0" borderId="0" xfId="0" applyNumberFormat="1" applyFont="1" applyBorder="1"/>
    <xf numFmtId="9" fontId="14" fillId="0" borderId="0" xfId="0" applyNumberFormat="1" applyFont="1" applyBorder="1" applyProtection="1">
      <protection locked="0"/>
    </xf>
    <xf numFmtId="0" fontId="13" fillId="0" borderId="57" xfId="0" applyFont="1" applyBorder="1"/>
    <xf numFmtId="0" fontId="4" fillId="0" borderId="57" xfId="0" applyFont="1" applyBorder="1"/>
    <xf numFmtId="0" fontId="4" fillId="0" borderId="57" xfId="0" applyFont="1" applyFill="1" applyBorder="1"/>
    <xf numFmtId="1" fontId="0" fillId="0" borderId="0" xfId="0" applyNumberFormat="1" applyBorder="1" applyAlignment="1"/>
    <xf numFmtId="0" fontId="7" fillId="2" borderId="63" xfId="0" applyFont="1" applyFill="1" applyBorder="1" applyProtection="1">
      <protection locked="0"/>
    </xf>
    <xf numFmtId="0" fontId="7" fillId="2" borderId="53" xfId="0" applyFont="1" applyFill="1" applyBorder="1" applyProtection="1">
      <protection locked="0"/>
    </xf>
    <xf numFmtId="0" fontId="0" fillId="2" borderId="90" xfId="0" applyFill="1" applyBorder="1" applyProtection="1">
      <protection locked="0"/>
    </xf>
    <xf numFmtId="0" fontId="0" fillId="2" borderId="48" xfId="0" applyFill="1" applyBorder="1" applyProtection="1">
      <protection locked="0"/>
    </xf>
    <xf numFmtId="1" fontId="0" fillId="0" borderId="49" xfId="0" applyNumberFormat="1" applyFill="1" applyBorder="1" applyAlignment="1">
      <alignment horizontal="left"/>
    </xf>
    <xf numFmtId="4" fontId="8" fillId="3" borderId="22" xfId="0" applyNumberFormat="1" applyFont="1" applyFill="1" applyBorder="1" applyProtection="1">
      <protection locked="0"/>
    </xf>
    <xf numFmtId="4" fontId="8" fillId="3" borderId="68" xfId="0" applyNumberFormat="1" applyFont="1" applyFill="1" applyBorder="1" applyProtection="1">
      <protection locked="0"/>
    </xf>
    <xf numFmtId="1" fontId="14" fillId="0" borderId="0" xfId="0" applyNumberFormat="1" applyFont="1" applyBorder="1" applyProtection="1"/>
    <xf numFmtId="0" fontId="4" fillId="0" borderId="0" xfId="0" applyFont="1" applyBorder="1"/>
    <xf numFmtId="0" fontId="21" fillId="0" borderId="57" xfId="0" applyFont="1" applyBorder="1"/>
    <xf numFmtId="1" fontId="4" fillId="0" borderId="0" xfId="0" applyNumberFormat="1" applyFont="1" applyBorder="1"/>
    <xf numFmtId="0" fontId="0" fillId="4" borderId="0" xfId="0" applyFill="1" applyBorder="1"/>
    <xf numFmtId="0" fontId="0" fillId="4" borderId="0" xfId="0" applyFill="1"/>
    <xf numFmtId="0" fontId="11" fillId="2" borderId="23" xfId="0" applyFont="1" applyFill="1" applyBorder="1" applyAlignment="1">
      <alignment horizontal="center"/>
    </xf>
    <xf numFmtId="9" fontId="11" fillId="2" borderId="0" xfId="0" applyNumberFormat="1" applyFont="1" applyFill="1" applyBorder="1" applyAlignment="1">
      <alignment horizontal="center"/>
    </xf>
    <xf numFmtId="9" fontId="11" fillId="2" borderId="29" xfId="0" applyNumberFormat="1" applyFont="1" applyFill="1" applyBorder="1" applyAlignment="1">
      <alignment horizontal="center"/>
    </xf>
    <xf numFmtId="9" fontId="11" fillId="2" borderId="24" xfId="0" applyNumberFormat="1" applyFont="1" applyFill="1" applyBorder="1" applyAlignment="1">
      <alignment horizontal="center"/>
    </xf>
    <xf numFmtId="0" fontId="11" fillId="2" borderId="24" xfId="0" applyFont="1" applyFill="1" applyBorder="1" applyAlignment="1">
      <alignment horizontal="center"/>
    </xf>
    <xf numFmtId="3" fontId="6" fillId="0" borderId="50" xfId="0" applyNumberFormat="1" applyFont="1" applyFill="1" applyBorder="1"/>
    <xf numFmtId="3" fontId="6" fillId="0" borderId="52" xfId="0" applyNumberFormat="1" applyFont="1" applyFill="1" applyBorder="1"/>
    <xf numFmtId="3" fontId="6" fillId="3" borderId="91" xfId="0" applyNumberFormat="1" applyFont="1" applyFill="1" applyBorder="1"/>
    <xf numFmtId="0" fontId="4" fillId="3" borderId="40" xfId="0" applyFont="1" applyFill="1" applyBorder="1"/>
    <xf numFmtId="0" fontId="4" fillId="0" borderId="40" xfId="0" applyFont="1" applyFill="1" applyBorder="1"/>
    <xf numFmtId="0" fontId="4" fillId="0" borderId="39" xfId="0" applyFont="1" applyFill="1" applyBorder="1"/>
    <xf numFmtId="4" fontId="0" fillId="0" borderId="92" xfId="0" applyNumberFormat="1" applyFill="1" applyBorder="1" applyProtection="1">
      <protection locked="0"/>
    </xf>
    <xf numFmtId="4" fontId="0" fillId="0" borderId="92" xfId="0" applyNumberFormat="1" applyFill="1" applyBorder="1"/>
    <xf numFmtId="0" fontId="11" fillId="0" borderId="82" xfId="0" applyFont="1" applyBorder="1" applyProtection="1">
      <protection locked="0"/>
    </xf>
    <xf numFmtId="2" fontId="14" fillId="0" borderId="0" xfId="0" applyNumberFormat="1" applyFont="1" applyFill="1" applyBorder="1" applyAlignment="1" applyProtection="1">
      <alignment horizontal="center"/>
      <protection locked="0"/>
    </xf>
    <xf numFmtId="0" fontId="25" fillId="0" borderId="0" xfId="0" applyFont="1" applyBorder="1"/>
    <xf numFmtId="0" fontId="33" fillId="0" borderId="49" xfId="0" applyFont="1" applyFill="1" applyBorder="1"/>
    <xf numFmtId="3" fontId="34" fillId="0" borderId="0" xfId="0" applyNumberFormat="1" applyFont="1" applyFill="1" applyBorder="1" applyAlignment="1"/>
    <xf numFmtId="1" fontId="4" fillId="0" borderId="49" xfId="0" applyNumberFormat="1" applyFont="1" applyFill="1" applyBorder="1" applyAlignment="1"/>
    <xf numFmtId="1" fontId="9" fillId="0" borderId="0" xfId="0" applyNumberFormat="1" applyFont="1" applyBorder="1" applyAlignment="1"/>
    <xf numFmtId="0" fontId="21" fillId="0" borderId="50" xfId="0" applyFont="1" applyBorder="1" applyProtection="1">
      <protection locked="0"/>
    </xf>
    <xf numFmtId="2" fontId="6" fillId="3" borderId="93" xfId="0" applyNumberFormat="1" applyFont="1" applyFill="1" applyBorder="1" applyAlignment="1" applyProtection="1">
      <alignment horizontal="center"/>
      <protection locked="0"/>
    </xf>
    <xf numFmtId="164" fontId="18" fillId="0" borderId="0" xfId="1" applyFont="1" applyBorder="1" applyAlignment="1" applyProtection="1">
      <alignment horizontal="left"/>
    </xf>
    <xf numFmtId="3" fontId="4" fillId="3" borderId="94" xfId="0" applyNumberFormat="1" applyFont="1" applyFill="1" applyBorder="1"/>
    <xf numFmtId="3" fontId="4" fillId="3" borderId="36" xfId="0" applyNumberFormat="1" applyFont="1" applyFill="1" applyBorder="1"/>
    <xf numFmtId="3" fontId="4" fillId="0" borderId="22" xfId="0" applyNumberFormat="1" applyFont="1" applyFill="1" applyBorder="1"/>
    <xf numFmtId="3" fontId="4" fillId="3" borderId="68" xfId="0" applyNumberFormat="1" applyFont="1" applyFill="1" applyBorder="1"/>
    <xf numFmtId="3" fontId="4" fillId="0" borderId="36" xfId="0" applyNumberFormat="1" applyFont="1" applyBorder="1"/>
    <xf numFmtId="3" fontId="4" fillId="0" borderId="36" xfId="0" applyNumberFormat="1" applyFont="1" applyFill="1" applyBorder="1"/>
    <xf numFmtId="3" fontId="4" fillId="0" borderId="68" xfId="0" applyNumberFormat="1" applyFont="1" applyBorder="1"/>
    <xf numFmtId="3" fontId="4" fillId="3" borderId="42" xfId="0" applyNumberFormat="1" applyFont="1" applyFill="1" applyBorder="1"/>
    <xf numFmtId="3" fontId="4" fillId="3" borderId="71" xfId="0" applyNumberFormat="1" applyFont="1" applyFill="1" applyBorder="1"/>
    <xf numFmtId="3" fontId="4" fillId="0" borderId="95" xfId="0" applyNumberFormat="1" applyFont="1" applyFill="1" applyBorder="1"/>
    <xf numFmtId="3" fontId="4" fillId="0" borderId="89" xfId="0" applyNumberFormat="1" applyFont="1" applyFill="1" applyBorder="1"/>
    <xf numFmtId="3" fontId="4" fillId="0" borderId="93" xfId="0" applyNumberFormat="1" applyFont="1" applyFill="1" applyBorder="1"/>
    <xf numFmtId="3" fontId="4" fillId="0" borderId="96" xfId="0" applyNumberFormat="1" applyFont="1" applyFill="1" applyBorder="1"/>
    <xf numFmtId="3" fontId="4" fillId="0" borderId="70" xfId="0" applyNumberFormat="1" applyFont="1" applyFill="1" applyBorder="1"/>
    <xf numFmtId="3" fontId="4" fillId="0" borderId="13" xfId="0" applyNumberFormat="1" applyFont="1" applyFill="1" applyBorder="1"/>
    <xf numFmtId="3" fontId="4" fillId="5" borderId="36" xfId="0" applyNumberFormat="1" applyFont="1" applyFill="1" applyBorder="1"/>
    <xf numFmtId="3" fontId="4" fillId="0" borderId="29" xfId="0" applyNumberFormat="1" applyFont="1" applyFill="1" applyBorder="1"/>
    <xf numFmtId="3" fontId="4" fillId="5" borderId="8" xfId="0" applyNumberFormat="1" applyFont="1" applyFill="1" applyBorder="1"/>
    <xf numFmtId="3" fontId="4" fillId="5" borderId="0" xfId="0" applyNumberFormat="1" applyFont="1" applyFill="1" applyBorder="1"/>
    <xf numFmtId="3" fontId="4" fillId="5" borderId="24" xfId="0" applyNumberFormat="1" applyFont="1" applyFill="1" applyBorder="1"/>
    <xf numFmtId="3" fontId="4" fillId="4" borderId="36" xfId="0" applyNumberFormat="1" applyFont="1" applyFill="1" applyBorder="1"/>
    <xf numFmtId="3" fontId="21" fillId="0" borderId="37" xfId="0" applyNumberFormat="1" applyFont="1" applyFill="1" applyBorder="1"/>
    <xf numFmtId="3" fontId="21" fillId="0" borderId="29" xfId="0" applyNumberFormat="1" applyFont="1" applyFill="1" applyBorder="1"/>
    <xf numFmtId="3" fontId="21" fillId="0" borderId="23" xfId="0" applyNumberFormat="1" applyFont="1" applyFill="1" applyBorder="1"/>
    <xf numFmtId="3" fontId="21" fillId="0" borderId="42" xfId="0" applyNumberFormat="1" applyFont="1" applyFill="1" applyBorder="1"/>
    <xf numFmtId="3" fontId="21" fillId="0" borderId="97" xfId="0" applyNumberFormat="1" applyFont="1" applyFill="1" applyBorder="1"/>
    <xf numFmtId="3" fontId="26" fillId="0" borderId="36" xfId="0" applyNumberFormat="1" applyFont="1" applyFill="1" applyBorder="1"/>
    <xf numFmtId="3" fontId="21" fillId="0" borderId="36" xfId="0" applyNumberFormat="1" applyFont="1" applyBorder="1"/>
    <xf numFmtId="3" fontId="4" fillId="0" borderId="67" xfId="0" applyNumberFormat="1" applyFont="1" applyFill="1" applyBorder="1"/>
    <xf numFmtId="3" fontId="4" fillId="4" borderId="97" xfId="0" applyNumberFormat="1" applyFont="1" applyFill="1" applyBorder="1"/>
    <xf numFmtId="3" fontId="21" fillId="0" borderId="98" xfId="0" applyNumberFormat="1" applyFont="1" applyBorder="1" applyProtection="1">
      <protection locked="0"/>
    </xf>
    <xf numFmtId="3" fontId="21" fillId="0" borderId="15" xfId="0" applyNumberFormat="1" applyFont="1" applyBorder="1" applyProtection="1">
      <protection locked="0"/>
    </xf>
    <xf numFmtId="3" fontId="21" fillId="0" borderId="10" xfId="0" applyNumberFormat="1" applyFont="1" applyBorder="1" applyProtection="1">
      <protection locked="0"/>
    </xf>
    <xf numFmtId="3" fontId="21" fillId="0" borderId="0" xfId="0" applyNumberFormat="1" applyFont="1" applyBorder="1" applyProtection="1">
      <protection locked="0"/>
    </xf>
    <xf numFmtId="3" fontId="21" fillId="0" borderId="98" xfId="0" applyNumberFormat="1" applyFont="1" applyBorder="1"/>
    <xf numFmtId="3" fontId="21" fillId="0" borderId="14" xfId="0" applyNumberFormat="1" applyFont="1" applyBorder="1"/>
    <xf numFmtId="3" fontId="4" fillId="0" borderId="97" xfId="0" applyNumberFormat="1" applyFont="1" applyBorder="1"/>
    <xf numFmtId="3" fontId="21" fillId="3" borderId="36" xfId="0" applyNumberFormat="1" applyFont="1" applyFill="1" applyBorder="1"/>
    <xf numFmtId="3" fontId="4" fillId="4" borderId="0" xfId="0" applyNumberFormat="1" applyFont="1" applyFill="1" applyBorder="1"/>
    <xf numFmtId="3" fontId="4" fillId="3" borderId="97" xfId="0" applyNumberFormat="1" applyFont="1" applyFill="1" applyBorder="1"/>
    <xf numFmtId="3" fontId="21" fillId="0" borderId="25" xfId="0" applyNumberFormat="1" applyFont="1" applyFill="1" applyBorder="1" applyProtection="1">
      <protection locked="0"/>
    </xf>
    <xf numFmtId="3" fontId="21" fillId="0" borderId="22" xfId="0" applyNumberFormat="1" applyFont="1" applyFill="1" applyBorder="1" applyProtection="1">
      <protection locked="0"/>
    </xf>
    <xf numFmtId="3" fontId="21" fillId="0" borderId="36" xfId="0" applyNumberFormat="1" applyFont="1" applyFill="1" applyBorder="1" applyProtection="1">
      <protection locked="0"/>
    </xf>
    <xf numFmtId="3" fontId="21" fillId="0" borderId="36" xfId="0" applyNumberFormat="1" applyFont="1" applyFill="1" applyBorder="1"/>
    <xf numFmtId="3" fontId="21" fillId="0" borderId="22" xfId="0" applyNumberFormat="1" applyFont="1" applyFill="1" applyBorder="1"/>
    <xf numFmtId="3" fontId="4" fillId="3" borderId="67" xfId="0" applyNumberFormat="1" applyFont="1" applyFill="1" applyBorder="1" applyAlignment="1">
      <alignment horizontal="center"/>
    </xf>
    <xf numFmtId="3" fontId="4" fillId="3" borderId="22" xfId="0" applyNumberFormat="1" applyFont="1" applyFill="1" applyBorder="1" applyAlignment="1">
      <alignment horizontal="center"/>
    </xf>
    <xf numFmtId="3" fontId="4" fillId="3" borderId="25" xfId="0" applyNumberFormat="1" applyFont="1" applyFill="1" applyBorder="1" applyAlignment="1">
      <alignment horizontal="center"/>
    </xf>
    <xf numFmtId="3" fontId="4" fillId="0" borderId="0" xfId="0" applyNumberFormat="1" applyFont="1" applyFill="1" applyBorder="1"/>
    <xf numFmtId="3" fontId="4" fillId="0" borderId="98" xfId="0" applyNumberFormat="1" applyFont="1" applyFill="1" applyBorder="1"/>
    <xf numFmtId="3" fontId="4" fillId="0" borderId="15" xfId="0" applyNumberFormat="1" applyFont="1" applyFill="1" applyBorder="1"/>
    <xf numFmtId="3" fontId="4" fillId="0" borderId="25" xfId="0" applyNumberFormat="1" applyFont="1" applyFill="1" applyBorder="1"/>
    <xf numFmtId="3" fontId="21" fillId="3" borderId="25" xfId="0" applyNumberFormat="1" applyFont="1" applyFill="1" applyBorder="1"/>
    <xf numFmtId="3" fontId="21" fillId="3" borderId="22" xfId="0" applyNumberFormat="1" applyFont="1" applyFill="1" applyBorder="1"/>
    <xf numFmtId="3" fontId="21" fillId="5" borderId="22" xfId="0" applyNumberFormat="1" applyFont="1" applyFill="1" applyBorder="1"/>
    <xf numFmtId="3" fontId="4" fillId="5" borderId="25" xfId="0" applyNumberFormat="1" applyFont="1" applyFill="1" applyBorder="1"/>
    <xf numFmtId="3" fontId="21" fillId="0" borderId="42" xfId="0" applyNumberFormat="1" applyFont="1" applyBorder="1" applyProtection="1">
      <protection locked="0"/>
    </xf>
    <xf numFmtId="3" fontId="21" fillId="0" borderId="70" xfId="0" applyNumberFormat="1" applyFont="1" applyBorder="1" applyProtection="1">
      <protection locked="0"/>
    </xf>
    <xf numFmtId="3" fontId="21" fillId="0" borderId="99" xfId="0" applyNumberFormat="1" applyFont="1" applyBorder="1" applyProtection="1">
      <protection locked="0"/>
    </xf>
    <xf numFmtId="3" fontId="21" fillId="0" borderId="22" xfId="0" applyNumberFormat="1" applyFont="1" applyBorder="1"/>
    <xf numFmtId="3" fontId="4" fillId="4" borderId="21" xfId="0" applyNumberFormat="1" applyFont="1" applyFill="1" applyBorder="1"/>
    <xf numFmtId="3" fontId="21" fillId="0" borderId="100" xfId="0" applyNumberFormat="1" applyFont="1" applyFill="1" applyBorder="1"/>
    <xf numFmtId="3" fontId="21" fillId="0" borderId="92" xfId="0" applyNumberFormat="1" applyFont="1" applyFill="1" applyBorder="1" applyProtection="1">
      <protection locked="0"/>
    </xf>
    <xf numFmtId="3" fontId="27" fillId="2" borderId="2" xfId="0" applyNumberFormat="1" applyFont="1" applyFill="1" applyBorder="1" applyProtection="1">
      <protection locked="0"/>
    </xf>
    <xf numFmtId="4" fontId="4" fillId="3" borderId="36" xfId="0" applyNumberFormat="1" applyFont="1" applyFill="1" applyBorder="1"/>
    <xf numFmtId="4" fontId="21" fillId="3" borderId="36" xfId="0" applyNumberFormat="1" applyFont="1" applyFill="1" applyBorder="1"/>
    <xf numFmtId="0" fontId="4" fillId="0" borderId="40" xfId="0" applyFont="1" applyBorder="1"/>
    <xf numFmtId="4" fontId="4" fillId="0" borderId="36" xfId="0" applyNumberFormat="1" applyFont="1" applyBorder="1"/>
    <xf numFmtId="4" fontId="21" fillId="0" borderId="36" xfId="0" applyNumberFormat="1" applyFont="1" applyBorder="1"/>
    <xf numFmtId="4" fontId="4" fillId="0" borderId="23" xfId="0" applyNumberFormat="1" applyFont="1" applyFill="1" applyBorder="1"/>
    <xf numFmtId="4" fontId="21" fillId="0" borderId="36" xfId="0" applyNumberFormat="1" applyFont="1" applyFill="1" applyBorder="1"/>
    <xf numFmtId="4" fontId="9" fillId="3" borderId="25" xfId="0" applyNumberFormat="1" applyFont="1" applyFill="1" applyBorder="1" applyProtection="1">
      <protection locked="0"/>
    </xf>
    <xf numFmtId="0" fontId="4" fillId="0" borderId="40" xfId="0" applyFont="1" applyFill="1" applyBorder="1" applyAlignment="1">
      <alignment horizontal="center"/>
    </xf>
    <xf numFmtId="4" fontId="4" fillId="0" borderId="25" xfId="0" applyNumberFormat="1" applyFont="1" applyFill="1" applyBorder="1"/>
    <xf numFmtId="0" fontId="4" fillId="5" borderId="101" xfId="0" applyFont="1" applyFill="1" applyBorder="1"/>
    <xf numFmtId="9" fontId="9" fillId="5" borderId="99" xfId="0" applyNumberFormat="1" applyFont="1" applyFill="1" applyBorder="1" applyProtection="1">
      <protection locked="0"/>
    </xf>
    <xf numFmtId="4" fontId="21" fillId="5" borderId="36" xfId="0" applyNumberFormat="1" applyFont="1" applyFill="1" applyBorder="1"/>
    <xf numFmtId="4" fontId="4" fillId="0" borderId="36" xfId="0" applyNumberFormat="1" applyFont="1" applyFill="1" applyBorder="1"/>
    <xf numFmtId="0" fontId="4" fillId="3" borderId="39" xfId="0" applyFont="1" applyFill="1" applyBorder="1"/>
    <xf numFmtId="9" fontId="9" fillId="3" borderId="23" xfId="0" applyNumberFormat="1" applyFont="1" applyFill="1" applyBorder="1" applyProtection="1">
      <protection locked="0"/>
    </xf>
    <xf numFmtId="0" fontId="4" fillId="4" borderId="40" xfId="0" applyFont="1" applyFill="1" applyBorder="1"/>
    <xf numFmtId="4" fontId="4" fillId="4" borderId="36" xfId="0" applyNumberFormat="1" applyFont="1" applyFill="1" applyBorder="1"/>
    <xf numFmtId="4" fontId="21" fillId="4" borderId="36" xfId="0" applyNumberFormat="1" applyFont="1" applyFill="1" applyBorder="1"/>
    <xf numFmtId="0" fontId="4" fillId="5" borderId="40" xfId="0" applyFont="1" applyFill="1" applyBorder="1"/>
    <xf numFmtId="4" fontId="4" fillId="5" borderId="36" xfId="0" applyNumberFormat="1" applyFont="1" applyFill="1" applyBorder="1"/>
    <xf numFmtId="4" fontId="9" fillId="3" borderId="36" xfId="0" applyNumberFormat="1" applyFont="1" applyFill="1" applyBorder="1" applyProtection="1">
      <protection locked="0"/>
    </xf>
    <xf numFmtId="2" fontId="9" fillId="3" borderId="36" xfId="0" applyNumberFormat="1" applyFont="1" applyFill="1" applyBorder="1" applyProtection="1">
      <protection locked="0"/>
    </xf>
    <xf numFmtId="0" fontId="21" fillId="3" borderId="36" xfId="0" applyFont="1" applyFill="1" applyBorder="1"/>
    <xf numFmtId="0" fontId="4" fillId="3" borderId="11" xfId="0" applyFont="1" applyFill="1" applyBorder="1"/>
    <xf numFmtId="0" fontId="21" fillId="0" borderId="10" xfId="0" applyFont="1" applyBorder="1" applyProtection="1">
      <protection locked="0"/>
    </xf>
    <xf numFmtId="0" fontId="21" fillId="0" borderId="36" xfId="0" applyFont="1" applyBorder="1"/>
    <xf numFmtId="4" fontId="4" fillId="3" borderId="25" xfId="0" applyNumberFormat="1" applyFont="1" applyFill="1" applyBorder="1"/>
    <xf numFmtId="4" fontId="21" fillId="0" borderId="25" xfId="0" applyNumberFormat="1" applyFont="1" applyFill="1" applyBorder="1" applyProtection="1">
      <protection locked="0"/>
    </xf>
    <xf numFmtId="9" fontId="9" fillId="3" borderId="25" xfId="0" applyNumberFormat="1" applyFont="1" applyFill="1" applyBorder="1" applyProtection="1">
      <protection locked="0"/>
    </xf>
    <xf numFmtId="4" fontId="4" fillId="0" borderId="10" xfId="0" applyNumberFormat="1" applyFont="1" applyFill="1" applyBorder="1"/>
    <xf numFmtId="4" fontId="21" fillId="3" borderId="25" xfId="0" applyNumberFormat="1" applyFont="1" applyFill="1" applyBorder="1"/>
    <xf numFmtId="0" fontId="21" fillId="0" borderId="99" xfId="0" applyFont="1" applyBorder="1" applyProtection="1">
      <protection locked="0"/>
    </xf>
    <xf numFmtId="4" fontId="21" fillId="0" borderId="36" xfId="0" applyNumberFormat="1" applyFont="1" applyFill="1" applyBorder="1" applyProtection="1">
      <protection locked="0"/>
    </xf>
    <xf numFmtId="2" fontId="4" fillId="2" borderId="2" xfId="0" applyNumberFormat="1" applyFont="1" applyFill="1" applyBorder="1"/>
    <xf numFmtId="0" fontId="4" fillId="4" borderId="101" xfId="0" applyFont="1" applyFill="1" applyBorder="1"/>
    <xf numFmtId="1" fontId="34" fillId="0" borderId="0" xfId="0" applyNumberFormat="1" applyFont="1" applyBorder="1"/>
    <xf numFmtId="3" fontId="4" fillId="5" borderId="97" xfId="0" applyNumberFormat="1" applyFont="1" applyFill="1" applyBorder="1" applyProtection="1">
      <protection locked="0"/>
    </xf>
    <xf numFmtId="3" fontId="4" fillId="0" borderId="97" xfId="0" applyNumberFormat="1" applyFont="1" applyBorder="1" applyProtection="1">
      <protection locked="0"/>
    </xf>
    <xf numFmtId="0" fontId="12" fillId="0" borderId="0" xfId="2" applyBorder="1" applyAlignment="1" applyProtection="1">
      <protection locked="0"/>
    </xf>
    <xf numFmtId="164" fontId="12" fillId="0" borderId="0" xfId="2" applyNumberFormat="1" applyBorder="1" applyAlignment="1" applyProtection="1">
      <alignment horizontal="left"/>
    </xf>
    <xf numFmtId="0" fontId="12" fillId="0" borderId="0" xfId="2" quotePrefix="1" applyBorder="1" applyAlignment="1" applyProtection="1"/>
    <xf numFmtId="0" fontId="12" fillId="0" borderId="0" xfId="2" applyAlignment="1" applyProtection="1"/>
    <xf numFmtId="0" fontId="12" fillId="2" borderId="63" xfId="2" applyFill="1" applyBorder="1" applyAlignment="1" applyProtection="1">
      <protection locked="0"/>
    </xf>
    <xf numFmtId="0" fontId="12" fillId="2" borderId="1" xfId="2" applyFill="1" applyBorder="1" applyAlignment="1" applyProtection="1"/>
    <xf numFmtId="0" fontId="12" fillId="2" borderId="35" xfId="2" applyFill="1" applyBorder="1" applyAlignment="1" applyProtection="1"/>
    <xf numFmtId="0" fontId="22" fillId="2" borderId="6" xfId="0" applyFont="1" applyFill="1" applyBorder="1" applyProtection="1">
      <protection locked="0"/>
    </xf>
    <xf numFmtId="0" fontId="4" fillId="2" borderId="2" xfId="0" applyFont="1" applyFill="1" applyBorder="1"/>
    <xf numFmtId="0" fontId="5" fillId="2" borderId="8" xfId="0" quotePrefix="1" applyFont="1" applyFill="1" applyBorder="1" applyAlignment="1">
      <alignment horizontal="left"/>
    </xf>
    <xf numFmtId="0" fontId="0" fillId="2" borderId="24" xfId="0" applyFill="1" applyBorder="1"/>
    <xf numFmtId="0" fontId="30" fillId="2" borderId="5" xfId="0" applyFont="1" applyFill="1" applyBorder="1"/>
    <xf numFmtId="0" fontId="29" fillId="2" borderId="1" xfId="0" applyFont="1" applyFill="1" applyBorder="1"/>
    <xf numFmtId="3" fontId="21" fillId="0" borderId="22" xfId="0" applyNumberFormat="1" applyFont="1" applyFill="1" applyBorder="1" applyAlignment="1" applyProtection="1">
      <alignment horizontal="center"/>
      <protection locked="0"/>
    </xf>
    <xf numFmtId="3" fontId="21" fillId="0" borderId="25" xfId="0" applyNumberFormat="1" applyFont="1" applyFill="1" applyBorder="1" applyAlignment="1" applyProtection="1">
      <alignment horizontal="center"/>
      <protection locked="0"/>
    </xf>
    <xf numFmtId="3" fontId="4" fillId="0" borderId="73" xfId="0" applyNumberFormat="1" applyFont="1" applyFill="1" applyBorder="1" applyAlignment="1"/>
    <xf numFmtId="3" fontId="9" fillId="2" borderId="102" xfId="0" applyNumberFormat="1" applyFont="1" applyFill="1" applyBorder="1" applyAlignment="1"/>
    <xf numFmtId="3" fontId="9" fillId="2" borderId="93" xfId="0" applyNumberFormat="1" applyFont="1" applyFill="1" applyBorder="1" applyAlignment="1"/>
    <xf numFmtId="3" fontId="9" fillId="2" borderId="89" xfId="0" applyNumberFormat="1" applyFont="1" applyFill="1" applyBorder="1" applyAlignment="1"/>
    <xf numFmtId="0" fontId="28" fillId="2" borderId="0" xfId="0" applyFont="1" applyFill="1" applyBorder="1" applyAlignment="1"/>
    <xf numFmtId="0" fontId="4" fillId="2" borderId="24" xfId="0" applyFont="1" applyFill="1" applyBorder="1" applyAlignment="1">
      <alignment vertical="center"/>
    </xf>
    <xf numFmtId="0" fontId="29" fillId="2" borderId="53" xfId="0" applyFont="1" applyFill="1" applyBorder="1"/>
    <xf numFmtId="0" fontId="28" fillId="2" borderId="2" xfId="0" applyFont="1" applyFill="1" applyBorder="1"/>
    <xf numFmtId="0" fontId="28" fillId="2" borderId="6" xfId="0" applyFont="1" applyFill="1" applyBorder="1"/>
    <xf numFmtId="14" fontId="6" fillId="2" borderId="53" xfId="0" applyNumberFormat="1" applyFont="1" applyFill="1" applyBorder="1"/>
    <xf numFmtId="0" fontId="28" fillId="2" borderId="1" xfId="0" applyFont="1" applyFill="1" applyBorder="1"/>
    <xf numFmtId="0" fontId="28" fillId="2" borderId="5" xfId="0" applyFont="1" applyFill="1" applyBorder="1"/>
    <xf numFmtId="0" fontId="5" fillId="2" borderId="103" xfId="0" quotePrefix="1" applyFont="1" applyFill="1" applyBorder="1" applyAlignment="1">
      <alignment horizontal="left"/>
    </xf>
    <xf numFmtId="0" fontId="29" fillId="2" borderId="63" xfId="0" applyFont="1" applyFill="1" applyBorder="1" applyProtection="1">
      <protection locked="0"/>
    </xf>
    <xf numFmtId="0" fontId="28" fillId="2" borderId="0" xfId="0" applyFont="1" applyFill="1" applyBorder="1" applyProtection="1">
      <protection locked="0"/>
    </xf>
    <xf numFmtId="0" fontId="28" fillId="2" borderId="0" xfId="0" applyFont="1" applyFill="1" applyBorder="1" applyAlignment="1" applyProtection="1">
      <alignment horizontal="left"/>
      <protection locked="0"/>
    </xf>
    <xf numFmtId="0" fontId="28" fillId="2" borderId="49" xfId="0" applyFont="1" applyFill="1" applyBorder="1" applyProtection="1">
      <protection locked="0"/>
    </xf>
    <xf numFmtId="0" fontId="28" fillId="2" borderId="0" xfId="0" applyFont="1" applyFill="1" applyBorder="1" applyAlignment="1" applyProtection="1">
      <protection locked="0"/>
    </xf>
    <xf numFmtId="0" fontId="28" fillId="2" borderId="49" xfId="0" applyFont="1" applyFill="1" applyBorder="1" applyAlignment="1" applyProtection="1">
      <protection locked="0"/>
    </xf>
    <xf numFmtId="0" fontId="22" fillId="2" borderId="61" xfId="0" applyFont="1" applyFill="1" applyBorder="1" applyProtection="1">
      <protection locked="0"/>
    </xf>
    <xf numFmtId="0" fontId="4" fillId="2" borderId="53" xfId="0" applyFont="1" applyFill="1" applyBorder="1" applyProtection="1">
      <protection locked="0"/>
    </xf>
    <xf numFmtId="0" fontId="0" fillId="0" borderId="90" xfId="0" applyBorder="1" applyProtection="1">
      <protection locked="0"/>
    </xf>
    <xf numFmtId="0" fontId="31" fillId="2" borderId="53" xfId="0" applyFont="1" applyFill="1" applyBorder="1"/>
    <xf numFmtId="0" fontId="28" fillId="2" borderId="56" xfId="0" applyFont="1" applyFill="1" applyBorder="1"/>
    <xf numFmtId="0" fontId="31" fillId="2" borderId="2" xfId="0" applyFont="1" applyFill="1" applyBorder="1"/>
    <xf numFmtId="0" fontId="29" fillId="2" borderId="3" xfId="0" applyFont="1" applyFill="1" applyBorder="1"/>
    <xf numFmtId="0" fontId="28" fillId="2" borderId="6" xfId="0" applyFont="1" applyFill="1" applyBorder="1" applyProtection="1">
      <protection locked="0"/>
    </xf>
    <xf numFmtId="3" fontId="21" fillId="0" borderId="73" xfId="0" applyNumberFormat="1" applyFont="1" applyFill="1" applyBorder="1" applyProtection="1">
      <protection locked="0"/>
    </xf>
    <xf numFmtId="3" fontId="21" fillId="0" borderId="42" xfId="0" applyNumberFormat="1" applyFont="1" applyFill="1" applyBorder="1" applyProtection="1">
      <protection locked="0"/>
    </xf>
    <xf numFmtId="3" fontId="4" fillId="4" borderId="8" xfId="0" applyNumberFormat="1" applyFont="1" applyFill="1" applyBorder="1"/>
    <xf numFmtId="3" fontId="4" fillId="0" borderId="97" xfId="0" applyNumberFormat="1" applyFont="1" applyFill="1" applyBorder="1"/>
    <xf numFmtId="3" fontId="4" fillId="5" borderId="97" xfId="0" applyNumberFormat="1" applyFont="1" applyFill="1" applyBorder="1"/>
    <xf numFmtId="3" fontId="4" fillId="0" borderId="97" xfId="0" applyNumberFormat="1" applyFont="1" applyFill="1" applyBorder="1" applyProtection="1">
      <protection locked="0"/>
    </xf>
    <xf numFmtId="0" fontId="4" fillId="0" borderId="40" xfId="0" applyFont="1" applyFill="1" applyBorder="1" applyAlignment="1"/>
    <xf numFmtId="0" fontId="0" fillId="0" borderId="75" xfId="0" applyFill="1" applyBorder="1"/>
    <xf numFmtId="0" fontId="21" fillId="0" borderId="57" xfId="0" applyFont="1" applyBorder="1" applyProtection="1">
      <protection locked="0"/>
    </xf>
    <xf numFmtId="0" fontId="21" fillId="0" borderId="0" xfId="0" applyFont="1" applyBorder="1" applyProtection="1"/>
    <xf numFmtId="3" fontId="6" fillId="3" borderId="104" xfId="0" applyNumberFormat="1" applyFont="1" applyFill="1" applyBorder="1" applyAlignment="1" applyProtection="1">
      <alignment horizontal="center"/>
      <protection locked="0"/>
    </xf>
    <xf numFmtId="3" fontId="6" fillId="0" borderId="10" xfId="0" applyNumberFormat="1" applyFont="1" applyBorder="1"/>
    <xf numFmtId="3" fontId="10" fillId="0" borderId="10" xfId="0" applyNumberFormat="1" applyFont="1" applyBorder="1"/>
    <xf numFmtId="3" fontId="6" fillId="0" borderId="12" xfId="0" applyNumberFormat="1" applyFont="1" applyBorder="1"/>
    <xf numFmtId="3" fontId="6" fillId="0" borderId="14" xfId="0" applyNumberFormat="1" applyFont="1" applyBorder="1"/>
    <xf numFmtId="3" fontId="6" fillId="0" borderId="105" xfId="0" applyNumberFormat="1" applyFont="1" applyBorder="1"/>
    <xf numFmtId="3" fontId="8" fillId="0" borderId="11" xfId="0" applyNumberFormat="1" applyFont="1" applyBorder="1" applyProtection="1">
      <protection locked="0"/>
    </xf>
    <xf numFmtId="3" fontId="6" fillId="0" borderId="4" xfId="0" applyNumberFormat="1" applyFont="1" applyFill="1" applyBorder="1"/>
    <xf numFmtId="3" fontId="6" fillId="0" borderId="21" xfId="0" applyNumberFormat="1" applyFont="1" applyFill="1" applyBorder="1"/>
    <xf numFmtId="3" fontId="6" fillId="0" borderId="4" xfId="0" applyNumberFormat="1" applyFont="1" applyFill="1" applyBorder="1" applyProtection="1">
      <protection locked="0"/>
    </xf>
    <xf numFmtId="3" fontId="6" fillId="0" borderId="0" xfId="0" applyNumberFormat="1" applyFont="1" applyFill="1" applyBorder="1"/>
    <xf numFmtId="3" fontId="6" fillId="0" borderId="49" xfId="0" applyNumberFormat="1" applyFont="1" applyFill="1" applyBorder="1"/>
    <xf numFmtId="3" fontId="0" fillId="0" borderId="45" xfId="0" applyNumberFormat="1" applyFill="1" applyBorder="1"/>
    <xf numFmtId="3" fontId="0" fillId="0" borderId="46" xfId="0" applyNumberFormat="1" applyFill="1" applyBorder="1"/>
    <xf numFmtId="3" fontId="0" fillId="0" borderId="44" xfId="0" applyNumberFormat="1" applyFill="1" applyBorder="1" applyProtection="1">
      <protection locked="0"/>
    </xf>
    <xf numFmtId="3" fontId="9" fillId="0" borderId="51" xfId="0" applyNumberFormat="1" applyFont="1" applyFill="1" applyBorder="1"/>
    <xf numFmtId="3" fontId="9" fillId="0" borderId="43" xfId="0" applyNumberFormat="1" applyFont="1" applyFill="1" applyBorder="1"/>
    <xf numFmtId="3" fontId="0" fillId="0" borderId="106" xfId="0" applyNumberFormat="1" applyFill="1" applyBorder="1"/>
    <xf numFmtId="3" fontId="3" fillId="2" borderId="0" xfId="0" applyNumberFormat="1" applyFont="1" applyFill="1" applyBorder="1"/>
    <xf numFmtId="3" fontId="6" fillId="2" borderId="0" xfId="0" applyNumberFormat="1" applyFont="1" applyFill="1" applyBorder="1"/>
    <xf numFmtId="3" fontId="0" fillId="0" borderId="0" xfId="0" applyNumberFormat="1" applyBorder="1"/>
    <xf numFmtId="3" fontId="5" fillId="2" borderId="0" xfId="0" quotePrefix="1" applyNumberFormat="1" applyFont="1" applyFill="1" applyBorder="1" applyAlignment="1">
      <alignment horizontal="left"/>
    </xf>
    <xf numFmtId="3" fontId="1" fillId="2" borderId="0" xfId="0" quotePrefix="1" applyNumberFormat="1" applyFont="1" applyFill="1" applyBorder="1" applyAlignment="1">
      <alignment horizontal="left"/>
    </xf>
    <xf numFmtId="3" fontId="0" fillId="2" borderId="0" xfId="0" applyNumberFormat="1" applyFill="1" applyBorder="1"/>
    <xf numFmtId="3" fontId="0" fillId="0" borderId="0" xfId="0" applyNumberFormat="1"/>
    <xf numFmtId="3" fontId="3" fillId="2" borderId="53" xfId="0" applyNumberFormat="1" applyFont="1" applyFill="1" applyBorder="1"/>
    <xf numFmtId="3" fontId="3" fillId="2" borderId="56" xfId="0" applyNumberFormat="1" applyFont="1" applyFill="1" applyBorder="1"/>
    <xf numFmtId="3" fontId="6" fillId="2" borderId="56" xfId="0" applyNumberFormat="1" applyFont="1" applyFill="1" applyBorder="1"/>
    <xf numFmtId="3" fontId="0" fillId="0" borderId="53" xfId="0" applyNumberFormat="1" applyBorder="1"/>
    <xf numFmtId="3" fontId="5" fillId="2" borderId="54" xfId="0" quotePrefix="1" applyNumberFormat="1" applyFont="1" applyFill="1" applyBorder="1" applyAlignment="1">
      <alignment horizontal="left"/>
    </xf>
    <xf numFmtId="3" fontId="1" fillId="2" borderId="55" xfId="0" quotePrefix="1" applyNumberFormat="1" applyFont="1" applyFill="1" applyBorder="1" applyAlignment="1">
      <alignment horizontal="left"/>
    </xf>
    <xf numFmtId="3" fontId="0" fillId="2" borderId="2" xfId="0" applyNumberFormat="1" applyFill="1" applyBorder="1"/>
    <xf numFmtId="3" fontId="0" fillId="2" borderId="47" xfId="0" applyNumberFormat="1" applyFill="1" applyBorder="1"/>
    <xf numFmtId="3" fontId="0" fillId="2" borderId="6" xfId="0" applyNumberFormat="1" applyFill="1" applyBorder="1"/>
    <xf numFmtId="3" fontId="0" fillId="2" borderId="48" xfId="0" applyNumberFormat="1" applyFill="1" applyBorder="1"/>
    <xf numFmtId="3" fontId="0" fillId="0" borderId="49" xfId="0" applyNumberFormat="1" applyBorder="1"/>
    <xf numFmtId="3" fontId="6" fillId="2" borderId="18" xfId="0" applyNumberFormat="1" applyFont="1" applyFill="1" applyBorder="1" applyAlignment="1">
      <alignment horizontal="center"/>
    </xf>
    <xf numFmtId="3" fontId="6" fillId="2" borderId="7" xfId="0" applyNumberFormat="1" applyFont="1" applyFill="1" applyBorder="1" applyAlignment="1">
      <alignment horizontal="center"/>
    </xf>
    <xf numFmtId="3" fontId="6" fillId="2" borderId="8" xfId="0" applyNumberFormat="1" applyFont="1" applyFill="1" applyBorder="1" applyAlignment="1">
      <alignment horizontal="center"/>
    </xf>
    <xf numFmtId="3" fontId="6" fillId="2" borderId="47" xfId="0" applyNumberFormat="1" applyFont="1" applyFill="1" applyBorder="1" applyAlignment="1">
      <alignment horizontal="center"/>
    </xf>
    <xf numFmtId="3" fontId="6" fillId="2" borderId="19" xfId="0" applyNumberFormat="1" applyFont="1" applyFill="1" applyBorder="1" applyAlignment="1">
      <alignment horizontal="center"/>
    </xf>
    <xf numFmtId="3" fontId="6" fillId="2" borderId="9" xfId="0" applyNumberFormat="1" applyFont="1" applyFill="1" applyBorder="1" applyAlignment="1">
      <alignment horizontal="center"/>
    </xf>
    <xf numFmtId="3" fontId="6" fillId="2" borderId="20" xfId="0" applyNumberFormat="1" applyFont="1" applyFill="1" applyBorder="1" applyAlignment="1">
      <alignment horizontal="center"/>
    </xf>
    <xf numFmtId="3" fontId="6" fillId="2" borderId="48" xfId="0" applyNumberFormat="1" applyFont="1" applyFill="1" applyBorder="1" applyAlignment="1">
      <alignment horizontal="center"/>
    </xf>
    <xf numFmtId="3" fontId="6" fillId="0" borderId="51" xfId="0" applyNumberFormat="1" applyFont="1" applyFill="1" applyBorder="1" applyProtection="1">
      <protection locked="0"/>
    </xf>
    <xf numFmtId="3" fontId="6" fillId="0" borderId="80" xfId="0" applyNumberFormat="1" applyFont="1" applyFill="1" applyBorder="1"/>
    <xf numFmtId="3" fontId="0" fillId="0" borderId="53" xfId="0" applyNumberFormat="1" applyFill="1" applyBorder="1"/>
    <xf numFmtId="3" fontId="9" fillId="0" borderId="53" xfId="0" applyNumberFormat="1" applyFont="1" applyFill="1" applyBorder="1"/>
    <xf numFmtId="3" fontId="0" fillId="0" borderId="12" xfId="0" applyNumberFormat="1" applyFill="1" applyBorder="1"/>
    <xf numFmtId="3" fontId="0" fillId="0" borderId="50" xfId="0" applyNumberFormat="1" applyBorder="1"/>
    <xf numFmtId="3" fontId="3" fillId="2" borderId="6" xfId="0" applyNumberFormat="1" applyFont="1" applyFill="1" applyBorder="1"/>
    <xf numFmtId="3" fontId="6" fillId="2" borderId="6" xfId="0" applyNumberFormat="1" applyFont="1" applyFill="1" applyBorder="1"/>
    <xf numFmtId="3" fontId="5" fillId="2" borderId="5" xfId="0" quotePrefix="1" applyNumberFormat="1" applyFont="1" applyFill="1" applyBorder="1" applyAlignment="1">
      <alignment horizontal="left"/>
    </xf>
    <xf numFmtId="3" fontId="1" fillId="2" borderId="13" xfId="0" quotePrefix="1" applyNumberFormat="1" applyFont="1" applyFill="1" applyBorder="1" applyAlignment="1">
      <alignment horizontal="left"/>
    </xf>
    <xf numFmtId="3" fontId="0" fillId="2" borderId="8" xfId="0" applyNumberFormat="1" applyFill="1" applyBorder="1"/>
    <xf numFmtId="3" fontId="0" fillId="2" borderId="20" xfId="0" applyNumberFormat="1" applyFill="1" applyBorder="1"/>
    <xf numFmtId="3" fontId="6" fillId="0" borderId="30" xfId="0" applyNumberFormat="1" applyFont="1" applyFill="1" applyBorder="1"/>
    <xf numFmtId="3" fontId="6" fillId="0" borderId="24" xfId="0" applyNumberFormat="1" applyFont="1" applyFill="1" applyBorder="1"/>
    <xf numFmtId="3" fontId="0" fillId="0" borderId="53" xfId="0" applyNumberFormat="1" applyFill="1" applyBorder="1" applyProtection="1">
      <protection locked="0"/>
    </xf>
    <xf numFmtId="3" fontId="0" fillId="0" borderId="22" xfId="0" applyNumberFormat="1" applyFill="1" applyBorder="1"/>
    <xf numFmtId="3" fontId="1" fillId="2" borderId="3" xfId="0" quotePrefix="1" applyNumberFormat="1" applyFont="1" applyFill="1" applyBorder="1" applyAlignment="1">
      <alignment horizontal="left"/>
    </xf>
    <xf numFmtId="3" fontId="6" fillId="2" borderId="2" xfId="0" applyNumberFormat="1" applyFont="1" applyFill="1" applyBorder="1" applyAlignment="1">
      <alignment horizontal="center"/>
    </xf>
    <xf numFmtId="3" fontId="6" fillId="2" borderId="6" xfId="0" applyNumberFormat="1" applyFont="1" applyFill="1" applyBorder="1" applyAlignment="1">
      <alignment horizontal="center"/>
    </xf>
    <xf numFmtId="3" fontId="0" fillId="0" borderId="15" xfId="0" applyNumberFormat="1" applyFill="1" applyBorder="1"/>
    <xf numFmtId="3" fontId="0" fillId="0" borderId="41" xfId="0" applyNumberFormat="1" applyFill="1" applyBorder="1"/>
    <xf numFmtId="3" fontId="0" fillId="0" borderId="16" xfId="0" applyNumberFormat="1" applyFill="1" applyBorder="1" applyProtection="1">
      <protection locked="0"/>
    </xf>
    <xf numFmtId="3" fontId="9" fillId="0" borderId="16" xfId="0" applyNumberFormat="1" applyFont="1" applyFill="1" applyBorder="1"/>
    <xf numFmtId="3" fontId="9" fillId="0" borderId="15" xfId="0" applyNumberFormat="1" applyFont="1" applyFill="1" applyBorder="1"/>
    <xf numFmtId="3" fontId="0" fillId="0" borderId="0" xfId="0" applyNumberFormat="1" applyProtection="1">
      <protection locked="0"/>
    </xf>
    <xf numFmtId="3" fontId="5" fillId="2" borderId="54" xfId="0" applyNumberFormat="1" applyFont="1" applyFill="1" applyBorder="1" applyAlignment="1">
      <alignment horizontal="left"/>
    </xf>
    <xf numFmtId="3" fontId="0" fillId="0" borderId="56" xfId="0" applyNumberFormat="1" applyBorder="1"/>
    <xf numFmtId="3" fontId="0" fillId="0" borderId="107" xfId="0" applyNumberFormat="1" applyBorder="1"/>
    <xf numFmtId="3" fontId="4" fillId="2" borderId="54" xfId="0" applyNumberFormat="1" applyFont="1" applyFill="1" applyBorder="1"/>
    <xf numFmtId="3" fontId="17" fillId="2" borderId="56" xfId="0" applyNumberFormat="1" applyFont="1" applyFill="1" applyBorder="1"/>
    <xf numFmtId="3" fontId="0" fillId="2" borderId="1" xfId="0" applyNumberFormat="1" applyFill="1" applyBorder="1"/>
    <xf numFmtId="3" fontId="0" fillId="2" borderId="5" xfId="0" applyNumberFormat="1" applyFill="1" applyBorder="1"/>
    <xf numFmtId="3" fontId="0" fillId="0" borderId="30" xfId="0" applyNumberFormat="1" applyBorder="1"/>
    <xf numFmtId="3" fontId="0" fillId="0" borderId="108" xfId="0" applyNumberFormat="1" applyBorder="1"/>
    <xf numFmtId="3" fontId="6" fillId="2" borderId="1" xfId="0" applyNumberFormat="1" applyFont="1" applyFill="1" applyBorder="1" applyAlignment="1">
      <alignment horizontal="center"/>
    </xf>
    <xf numFmtId="3" fontId="0" fillId="0" borderId="109" xfId="0" applyNumberFormat="1" applyBorder="1"/>
    <xf numFmtId="3" fontId="6" fillId="2" borderId="5" xfId="0" applyNumberFormat="1" applyFont="1" applyFill="1" applyBorder="1" applyAlignment="1">
      <alignment horizontal="center"/>
    </xf>
    <xf numFmtId="3" fontId="0" fillId="0" borderId="48" xfId="0" applyNumberFormat="1" applyBorder="1"/>
    <xf numFmtId="3" fontId="6" fillId="0" borderId="11" xfId="0" applyNumberFormat="1" applyFont="1" applyBorder="1"/>
    <xf numFmtId="3" fontId="0" fillId="0" borderId="105" xfId="0" applyNumberFormat="1" applyBorder="1"/>
    <xf numFmtId="3" fontId="6" fillId="3" borderId="11" xfId="0" applyNumberFormat="1" applyFont="1" applyFill="1" applyBorder="1"/>
    <xf numFmtId="3" fontId="6" fillId="3" borderId="4" xfId="0" applyNumberFormat="1" applyFont="1" applyFill="1" applyBorder="1"/>
    <xf numFmtId="3" fontId="0" fillId="3" borderId="49" xfId="0" applyNumberFormat="1" applyFill="1" applyBorder="1"/>
    <xf numFmtId="3" fontId="6" fillId="0" borderId="100" xfId="0" applyNumberFormat="1" applyFont="1" applyBorder="1"/>
    <xf numFmtId="3" fontId="6" fillId="0" borderId="22" xfId="0" applyNumberFormat="1" applyFont="1" applyBorder="1"/>
    <xf numFmtId="3" fontId="6" fillId="0" borderId="110" xfId="0" applyNumberFormat="1" applyFont="1" applyBorder="1"/>
    <xf numFmtId="3" fontId="0" fillId="0" borderId="77" xfId="0" applyNumberFormat="1" applyBorder="1"/>
    <xf numFmtId="3" fontId="6" fillId="0" borderId="10" xfId="0" applyNumberFormat="1" applyFont="1" applyFill="1" applyBorder="1"/>
    <xf numFmtId="3" fontId="6" fillId="0" borderId="12" xfId="0" applyNumberFormat="1" applyFont="1" applyFill="1" applyBorder="1"/>
    <xf numFmtId="3" fontId="6" fillId="0" borderId="100" xfId="0" applyNumberFormat="1" applyFont="1" applyFill="1" applyBorder="1"/>
    <xf numFmtId="3" fontId="6" fillId="0" borderId="110" xfId="0" applyNumberFormat="1" applyFont="1" applyFill="1" applyBorder="1"/>
    <xf numFmtId="3" fontId="0" fillId="3" borderId="77" xfId="0" applyNumberFormat="1" applyFill="1" applyBorder="1"/>
    <xf numFmtId="3" fontId="6" fillId="2" borderId="77" xfId="0" applyNumberFormat="1" applyFont="1" applyFill="1" applyBorder="1" applyAlignment="1">
      <alignment horizontal="center"/>
    </xf>
    <xf numFmtId="3" fontId="8" fillId="0" borderId="11" xfId="0" applyNumberFormat="1" applyFont="1" applyBorder="1"/>
    <xf numFmtId="3" fontId="8" fillId="0" borderId="10" xfId="0" applyNumberFormat="1" applyFont="1" applyBorder="1"/>
    <xf numFmtId="3" fontId="8" fillId="0" borderId="12" xfId="0" applyNumberFormat="1" applyFont="1" applyBorder="1"/>
    <xf numFmtId="3" fontId="8" fillId="0" borderId="100" xfId="0" applyNumberFormat="1" applyFont="1" applyBorder="1"/>
    <xf numFmtId="3" fontId="8" fillId="0" borderId="14" xfId="0" applyNumberFormat="1" applyFont="1" applyBorder="1"/>
    <xf numFmtId="3" fontId="8" fillId="0" borderId="110" xfId="0" applyNumberFormat="1" applyFont="1" applyBorder="1"/>
    <xf numFmtId="3" fontId="6" fillId="0" borderId="77" xfId="0" applyNumberFormat="1" applyFont="1" applyBorder="1"/>
    <xf numFmtId="3" fontId="6" fillId="3" borderId="77" xfId="0" applyNumberFormat="1" applyFont="1" applyFill="1" applyBorder="1"/>
    <xf numFmtId="3" fontId="8" fillId="0" borderId="4" xfId="0" applyNumberFormat="1" applyFont="1" applyBorder="1"/>
    <xf numFmtId="3" fontId="6" fillId="0" borderId="49" xfId="0" applyNumberFormat="1" applyFont="1" applyBorder="1"/>
    <xf numFmtId="3" fontId="6" fillId="0" borderId="4" xfId="0" applyNumberFormat="1" applyFont="1" applyBorder="1"/>
    <xf numFmtId="3" fontId="6" fillId="3" borderId="39" xfId="0" applyNumberFormat="1" applyFont="1" applyFill="1" applyBorder="1"/>
    <xf numFmtId="3" fontId="6" fillId="3" borderId="84" xfId="0" applyNumberFormat="1" applyFont="1" applyFill="1" applyBorder="1"/>
    <xf numFmtId="3" fontId="6" fillId="0" borderId="40" xfId="0" applyNumberFormat="1" applyFont="1" applyBorder="1"/>
    <xf numFmtId="3" fontId="6" fillId="0" borderId="99" xfId="0" applyNumberFormat="1" applyFont="1" applyBorder="1"/>
    <xf numFmtId="3" fontId="6" fillId="0" borderId="111" xfId="0" applyNumberFormat="1" applyFont="1" applyBorder="1"/>
    <xf numFmtId="3" fontId="6" fillId="0" borderId="42" xfId="0" applyNumberFormat="1" applyFont="1" applyBorder="1"/>
    <xf numFmtId="3" fontId="6" fillId="0" borderId="25" xfId="0" applyNumberFormat="1" applyFont="1" applyBorder="1"/>
    <xf numFmtId="3" fontId="6" fillId="0" borderId="68" xfId="0" applyNumberFormat="1" applyFont="1" applyBorder="1"/>
    <xf numFmtId="3" fontId="6" fillId="0" borderId="112" xfId="0" applyNumberFormat="1" applyFont="1" applyBorder="1"/>
    <xf numFmtId="3" fontId="6" fillId="3" borderId="49" xfId="0" applyNumberFormat="1" applyFont="1" applyFill="1" applyBorder="1"/>
    <xf numFmtId="3" fontId="6" fillId="0" borderId="16" xfId="0" applyNumberFormat="1" applyFont="1" applyBorder="1"/>
    <xf numFmtId="3" fontId="6" fillId="0" borderId="68" xfId="0" applyNumberFormat="1" applyFont="1" applyFill="1" applyBorder="1"/>
    <xf numFmtId="3" fontId="6" fillId="3" borderId="105" xfId="0" applyNumberFormat="1" applyFont="1" applyFill="1" applyBorder="1"/>
    <xf numFmtId="3" fontId="0" fillId="2" borderId="84" xfId="0" applyNumberFormat="1" applyFill="1" applyBorder="1"/>
    <xf numFmtId="3" fontId="0" fillId="0" borderId="36" xfId="0" applyNumberFormat="1" applyBorder="1"/>
    <xf numFmtId="3" fontId="0" fillId="0" borderId="29" xfId="0" applyNumberFormat="1" applyBorder="1"/>
    <xf numFmtId="3" fontId="0" fillId="0" borderId="80" xfId="0" applyNumberFormat="1" applyBorder="1"/>
    <xf numFmtId="2" fontId="6" fillId="0" borderId="14" xfId="0" applyNumberFormat="1" applyFont="1" applyBorder="1" applyAlignment="1" applyProtection="1">
      <alignment horizontal="center"/>
      <protection locked="0"/>
    </xf>
    <xf numFmtId="2" fontId="6" fillId="3" borderId="14" xfId="0" applyNumberFormat="1" applyFont="1" applyFill="1" applyBorder="1" applyAlignment="1" applyProtection="1">
      <alignment horizontal="center"/>
      <protection locked="0"/>
    </xf>
    <xf numFmtId="2" fontId="6" fillId="0" borderId="14" xfId="0" applyNumberFormat="1" applyFont="1" applyFill="1" applyBorder="1" applyAlignment="1" applyProtection="1">
      <alignment horizontal="center"/>
      <protection locked="0"/>
    </xf>
    <xf numFmtId="2" fontId="8" fillId="0" borderId="14" xfId="0" applyNumberFormat="1" applyFont="1" applyBorder="1" applyAlignment="1" applyProtection="1">
      <alignment horizontal="center"/>
      <protection locked="0"/>
    </xf>
    <xf numFmtId="2" fontId="6" fillId="0" borderId="37" xfId="0" applyNumberFormat="1" applyFont="1" applyFill="1" applyBorder="1" applyAlignment="1">
      <alignment horizontal="center"/>
    </xf>
    <xf numFmtId="2" fontId="0" fillId="0" borderId="43" xfId="0" applyNumberFormat="1" applyFill="1" applyBorder="1"/>
    <xf numFmtId="2" fontId="2" fillId="2" borderId="0" xfId="0" applyNumberFormat="1" applyFont="1" applyFill="1" applyBorder="1"/>
    <xf numFmtId="2" fontId="7" fillId="2" borderId="0" xfId="0" applyNumberFormat="1" applyFont="1" applyFill="1" applyBorder="1"/>
    <xf numFmtId="2" fontId="0" fillId="0" borderId="0" xfId="0" applyNumberFormat="1"/>
    <xf numFmtId="2" fontId="2" fillId="2" borderId="53" xfId="0" applyNumberFormat="1" applyFont="1" applyFill="1" applyBorder="1"/>
    <xf numFmtId="2" fontId="7" fillId="2" borderId="6" xfId="0" applyNumberFormat="1" applyFont="1" applyFill="1" applyBorder="1"/>
    <xf numFmtId="2" fontId="0" fillId="0" borderId="0" xfId="0" applyNumberFormat="1" applyBorder="1"/>
    <xf numFmtId="2" fontId="6" fillId="2" borderId="2" xfId="0" applyNumberFormat="1" applyFont="1" applyFill="1" applyBorder="1" applyAlignment="1">
      <alignment horizontal="center"/>
    </xf>
    <xf numFmtId="2" fontId="6" fillId="2" borderId="6" xfId="0" applyNumberFormat="1" applyFont="1" applyFill="1" applyBorder="1" applyAlignment="1">
      <alignment horizontal="center"/>
    </xf>
    <xf numFmtId="2" fontId="6" fillId="0" borderId="14" xfId="0" applyNumberFormat="1" applyFont="1" applyBorder="1" applyProtection="1">
      <protection locked="0"/>
    </xf>
    <xf numFmtId="2" fontId="6" fillId="3" borderId="14" xfId="0" applyNumberFormat="1" applyFont="1" applyFill="1" applyBorder="1" applyProtection="1">
      <protection locked="0"/>
    </xf>
    <xf numFmtId="2" fontId="8" fillId="0" borderId="14" xfId="0" applyNumberFormat="1" applyFont="1" applyBorder="1" applyProtection="1">
      <protection locked="0"/>
    </xf>
    <xf numFmtId="2" fontId="6" fillId="0" borderId="45" xfId="0" applyNumberFormat="1" applyFont="1" applyFill="1" applyBorder="1"/>
    <xf numFmtId="2" fontId="0" fillId="0" borderId="53" xfId="0" applyNumberFormat="1" applyFill="1" applyBorder="1"/>
    <xf numFmtId="2" fontId="0" fillId="0" borderId="50" xfId="0" applyNumberFormat="1" applyBorder="1"/>
    <xf numFmtId="2" fontId="6" fillId="0" borderId="14" xfId="0" applyNumberFormat="1" applyFont="1" applyFill="1" applyBorder="1" applyProtection="1">
      <protection locked="0"/>
    </xf>
    <xf numFmtId="2" fontId="6" fillId="0" borderId="37" xfId="0" applyNumberFormat="1" applyFont="1" applyFill="1" applyBorder="1"/>
    <xf numFmtId="2" fontId="0" fillId="0" borderId="15" xfId="0" applyNumberFormat="1" applyFill="1" applyBorder="1"/>
    <xf numFmtId="2" fontId="6" fillId="0" borderId="14" xfId="0" applyNumberFormat="1" applyFont="1" applyBorder="1"/>
    <xf numFmtId="2" fontId="6" fillId="3" borderId="14" xfId="0" applyNumberFormat="1" applyFont="1" applyFill="1" applyBorder="1"/>
    <xf numFmtId="2" fontId="8" fillId="0" borderId="14" xfId="0" applyNumberFormat="1" applyFont="1" applyBorder="1"/>
    <xf numFmtId="2" fontId="6" fillId="3" borderId="0" xfId="0" applyNumberFormat="1" applyFont="1" applyFill="1" applyBorder="1"/>
    <xf numFmtId="2" fontId="6" fillId="0" borderId="22" xfId="0" applyNumberFormat="1" applyFont="1" applyBorder="1"/>
    <xf numFmtId="2" fontId="0" fillId="0" borderId="36" xfId="0" applyNumberFormat="1" applyBorder="1"/>
    <xf numFmtId="2" fontId="6" fillId="3" borderId="50" xfId="0" applyNumberFormat="1" applyFont="1" applyFill="1" applyBorder="1"/>
    <xf numFmtId="4" fontId="6" fillId="3" borderId="104" xfId="0" applyNumberFormat="1" applyFont="1" applyFill="1" applyBorder="1" applyAlignment="1" applyProtection="1">
      <alignment horizontal="center"/>
      <protection locked="0"/>
    </xf>
    <xf numFmtId="4" fontId="3" fillId="2" borderId="0" xfId="0" applyNumberFormat="1" applyFont="1" applyFill="1" applyBorder="1"/>
    <xf numFmtId="4" fontId="8" fillId="2" borderId="0" xfId="0" applyNumberFormat="1" applyFont="1" applyFill="1" applyBorder="1"/>
    <xf numFmtId="4" fontId="0" fillId="2" borderId="0" xfId="0" applyNumberFormat="1" applyFill="1" applyBorder="1"/>
    <xf numFmtId="4" fontId="3" fillId="2" borderId="53" xfId="0" applyNumberFormat="1" applyFont="1" applyFill="1" applyBorder="1"/>
    <xf numFmtId="4" fontId="0" fillId="0" borderId="0" xfId="0" applyNumberFormat="1" applyBorder="1"/>
    <xf numFmtId="4" fontId="8" fillId="2" borderId="6" xfId="0" applyNumberFormat="1" applyFont="1" applyFill="1" applyBorder="1"/>
    <xf numFmtId="4" fontId="0" fillId="2" borderId="6" xfId="0" applyNumberFormat="1" applyFill="1" applyBorder="1"/>
    <xf numFmtId="4" fontId="6" fillId="2" borderId="18" xfId="0" applyNumberFormat="1" applyFont="1" applyFill="1" applyBorder="1" applyAlignment="1">
      <alignment horizontal="center"/>
    </xf>
    <xf numFmtId="4" fontId="6" fillId="2" borderId="7" xfId="0" applyNumberFormat="1" applyFont="1" applyFill="1" applyBorder="1" applyAlignment="1">
      <alignment horizontal="center"/>
    </xf>
    <xf numFmtId="4" fontId="6" fillId="2" borderId="8" xfId="0" applyNumberFormat="1" applyFont="1" applyFill="1" applyBorder="1" applyAlignment="1">
      <alignment horizontal="center"/>
    </xf>
    <xf numFmtId="4" fontId="6" fillId="2" borderId="19" xfId="0" applyNumberFormat="1" applyFont="1" applyFill="1" applyBorder="1" applyAlignment="1">
      <alignment horizontal="center"/>
    </xf>
    <xf numFmtId="4" fontId="6" fillId="2" borderId="9" xfId="0" applyNumberFormat="1" applyFont="1" applyFill="1" applyBorder="1" applyAlignment="1">
      <alignment horizontal="center"/>
    </xf>
    <xf numFmtId="4" fontId="6" fillId="2" borderId="20" xfId="0" applyNumberFormat="1" applyFont="1" applyFill="1" applyBorder="1" applyAlignment="1">
      <alignment horizontal="center"/>
    </xf>
    <xf numFmtId="4" fontId="0" fillId="0" borderId="50" xfId="0" applyNumberFormat="1" applyBorder="1"/>
    <xf numFmtId="4" fontId="0" fillId="0" borderId="36" xfId="0" applyNumberFormat="1" applyBorder="1"/>
    <xf numFmtId="10" fontId="6" fillId="2" borderId="9" xfId="0" applyNumberFormat="1" applyFont="1" applyFill="1" applyBorder="1" applyAlignment="1">
      <alignment horizontal="center"/>
    </xf>
    <xf numFmtId="10" fontId="6" fillId="2" borderId="20" xfId="0" applyNumberFormat="1" applyFont="1" applyFill="1" applyBorder="1" applyAlignment="1">
      <alignment horizontal="center"/>
    </xf>
    <xf numFmtId="0" fontId="21" fillId="0" borderId="0" xfId="0" applyFont="1" applyBorder="1"/>
    <xf numFmtId="9" fontId="33" fillId="0" borderId="0" xfId="0" applyNumberFormat="1" applyFont="1" applyBorder="1" applyProtection="1">
      <protection locked="0"/>
    </xf>
    <xf numFmtId="3" fontId="4" fillId="3" borderId="113" xfId="0" applyNumberFormat="1" applyFont="1" applyFill="1" applyBorder="1" applyProtection="1"/>
    <xf numFmtId="3" fontId="0" fillId="0" borderId="0" xfId="0" applyNumberFormat="1" applyFill="1" applyBorder="1"/>
    <xf numFmtId="3" fontId="4" fillId="0" borderId="35" xfId="0" applyNumberFormat="1" applyFont="1" applyFill="1" applyBorder="1"/>
    <xf numFmtId="3" fontId="0" fillId="0" borderId="3" xfId="0" applyNumberFormat="1" applyFill="1" applyBorder="1"/>
    <xf numFmtId="3" fontId="21" fillId="2" borderId="0" xfId="0" applyNumberFormat="1" applyFont="1" applyFill="1" applyBorder="1" applyProtection="1">
      <protection locked="0"/>
    </xf>
    <xf numFmtId="165" fontId="19" fillId="6" borderId="0" xfId="3" applyNumberFormat="1" applyFont="1" applyFill="1" applyBorder="1"/>
    <xf numFmtId="3" fontId="0" fillId="0" borderId="76" xfId="0" applyNumberFormat="1" applyFill="1" applyBorder="1" applyProtection="1">
      <protection locked="0"/>
    </xf>
    <xf numFmtId="3" fontId="6" fillId="0" borderId="35" xfId="0" applyNumberFormat="1" applyFont="1" applyFill="1" applyBorder="1"/>
    <xf numFmtId="3" fontId="4" fillId="2" borderId="35" xfId="0" applyNumberFormat="1" applyFont="1" applyFill="1" applyBorder="1"/>
    <xf numFmtId="3" fontId="0" fillId="0" borderId="17" xfId="0" applyNumberFormat="1" applyFill="1" applyBorder="1" applyProtection="1">
      <protection locked="0"/>
    </xf>
    <xf numFmtId="3" fontId="3" fillId="2" borderId="0" xfId="0" applyNumberFormat="1" applyFont="1" applyFill="1" applyBorder="1" applyProtection="1">
      <protection locked="0"/>
    </xf>
    <xf numFmtId="3" fontId="0" fillId="2" borderId="0" xfId="0" applyNumberFormat="1" applyFill="1" applyBorder="1" applyProtection="1">
      <protection locked="0"/>
    </xf>
    <xf numFmtId="3" fontId="6" fillId="2" borderId="3" xfId="0" applyNumberFormat="1" applyFont="1" applyFill="1" applyBorder="1"/>
    <xf numFmtId="3" fontId="28" fillId="2" borderId="2" xfId="0" applyNumberFormat="1" applyFont="1" applyFill="1" applyBorder="1"/>
    <xf numFmtId="3" fontId="28" fillId="2" borderId="6" xfId="0" applyNumberFormat="1" applyFont="1" applyFill="1" applyBorder="1"/>
    <xf numFmtId="3" fontId="0" fillId="2" borderId="30" xfId="0" applyNumberFormat="1" applyFill="1" applyBorder="1"/>
    <xf numFmtId="3" fontId="0" fillId="2" borderId="31" xfId="0" applyNumberFormat="1" applyFill="1" applyBorder="1"/>
    <xf numFmtId="3" fontId="0" fillId="0" borderId="119" xfId="0" applyNumberFormat="1" applyBorder="1"/>
    <xf numFmtId="3" fontId="6" fillId="2" borderId="30" xfId="0" applyNumberFormat="1" applyFont="1" applyFill="1" applyBorder="1" applyAlignment="1">
      <alignment horizontal="center"/>
    </xf>
    <xf numFmtId="3" fontId="6" fillId="2" borderId="31" xfId="0" applyNumberFormat="1" applyFont="1" applyFill="1" applyBorder="1" applyAlignment="1">
      <alignment horizontal="center"/>
    </xf>
    <xf numFmtId="3" fontId="9" fillId="0" borderId="6" xfId="0" applyNumberFormat="1" applyFont="1" applyFill="1" applyBorder="1" applyProtection="1">
      <protection locked="0"/>
    </xf>
    <xf numFmtId="3" fontId="6" fillId="2" borderId="0" xfId="0" applyNumberFormat="1" applyFont="1" applyFill="1" applyBorder="1" applyProtection="1">
      <protection locked="0"/>
    </xf>
    <xf numFmtId="3" fontId="4" fillId="2" borderId="35" xfId="0" quotePrefix="1" applyNumberFormat="1" applyFont="1" applyFill="1" applyBorder="1" applyAlignment="1">
      <alignment horizontal="left"/>
    </xf>
    <xf numFmtId="166" fontId="4" fillId="2" borderId="113" xfId="0" applyNumberFormat="1" applyFont="1" applyFill="1" applyBorder="1"/>
    <xf numFmtId="3" fontId="6" fillId="0" borderId="36" xfId="0" applyNumberFormat="1" applyFont="1" applyBorder="1" applyProtection="1">
      <protection locked="0"/>
    </xf>
    <xf numFmtId="3" fontId="6" fillId="0" borderId="26" xfId="0" applyNumberFormat="1" applyFont="1" applyBorder="1"/>
    <xf numFmtId="3" fontId="6" fillId="3" borderId="29" xfId="0" applyNumberFormat="1" applyFont="1" applyFill="1" applyBorder="1" applyProtection="1">
      <protection locked="0"/>
    </xf>
    <xf numFmtId="3" fontId="8" fillId="0" borderId="36" xfId="0" applyNumberFormat="1" applyFont="1" applyBorder="1" applyProtection="1">
      <protection locked="0"/>
    </xf>
    <xf numFmtId="3" fontId="8" fillId="3" borderId="42" xfId="0" applyNumberFormat="1" applyFont="1" applyFill="1" applyBorder="1" applyProtection="1">
      <protection locked="0"/>
    </xf>
    <xf numFmtId="3" fontId="6" fillId="0" borderId="25" xfId="0" applyNumberFormat="1" applyFont="1" applyFill="1" applyBorder="1"/>
    <xf numFmtId="3" fontId="6" fillId="0" borderId="22" xfId="0" applyNumberFormat="1" applyFont="1" applyFill="1" applyBorder="1"/>
    <xf numFmtId="3" fontId="8" fillId="3" borderId="36" xfId="0" applyNumberFormat="1" applyFont="1" applyFill="1" applyBorder="1" applyProtection="1">
      <protection locked="0"/>
    </xf>
    <xf numFmtId="3" fontId="6" fillId="0" borderId="26" xfId="0" applyNumberFormat="1" applyFont="1" applyFill="1" applyBorder="1"/>
    <xf numFmtId="3" fontId="6" fillId="3" borderId="36" xfId="0" applyNumberFormat="1" applyFont="1" applyFill="1" applyBorder="1" applyProtection="1">
      <protection locked="0"/>
    </xf>
    <xf numFmtId="3" fontId="6" fillId="0" borderId="39" xfId="0" applyNumberFormat="1" applyFont="1" applyFill="1" applyBorder="1" applyProtection="1">
      <protection locked="0"/>
    </xf>
    <xf numFmtId="3" fontId="6" fillId="0" borderId="44" xfId="0" applyNumberFormat="1" applyFont="1" applyFill="1" applyBorder="1" applyProtection="1">
      <protection locked="0"/>
    </xf>
    <xf numFmtId="3" fontId="4" fillId="2" borderId="1" xfId="0" applyNumberFormat="1" applyFont="1" applyFill="1" applyBorder="1" applyAlignment="1">
      <alignment horizontal="center" vertical="center"/>
    </xf>
    <xf numFmtId="3" fontId="4" fillId="0" borderId="47" xfId="0" applyNumberFormat="1" applyFont="1" applyBorder="1" applyAlignment="1">
      <alignment horizontal="center" vertical="center"/>
    </xf>
    <xf numFmtId="3" fontId="4" fillId="0" borderId="5" xfId="0" applyNumberFormat="1" applyFont="1" applyBorder="1" applyAlignment="1">
      <alignment horizontal="center" vertical="center"/>
    </xf>
    <xf numFmtId="3" fontId="4" fillId="0" borderId="48" xfId="0" applyNumberFormat="1" applyFont="1" applyBorder="1" applyAlignment="1">
      <alignment horizontal="center" vertical="center"/>
    </xf>
    <xf numFmtId="0" fontId="6" fillId="2" borderId="28" xfId="0" applyFont="1" applyFill="1" applyBorder="1" applyAlignment="1">
      <alignment horizontal="center" vertical="center"/>
    </xf>
    <xf numFmtId="0" fontId="0" fillId="0" borderId="114" xfId="0" applyBorder="1" applyAlignment="1">
      <alignment horizontal="center" vertical="center"/>
    </xf>
    <xf numFmtId="4" fontId="5" fillId="2" borderId="1" xfId="0" applyNumberFormat="1" applyFont="1" applyFill="1" applyBorder="1" applyAlignment="1">
      <alignment horizontal="center" vertical="center"/>
    </xf>
    <xf numFmtId="4" fontId="1" fillId="0" borderId="2" xfId="0" applyNumberFormat="1" applyFont="1" applyBorder="1" applyAlignment="1">
      <alignment horizontal="center" vertical="center"/>
    </xf>
    <xf numFmtId="4" fontId="1" fillId="0" borderId="8" xfId="0" applyNumberFormat="1" applyFont="1" applyBorder="1" applyAlignment="1">
      <alignment horizontal="center" vertical="center"/>
    </xf>
    <xf numFmtId="4" fontId="1" fillId="0" borderId="5" xfId="0" applyNumberFormat="1" applyFont="1" applyBorder="1" applyAlignment="1">
      <alignment horizontal="center" vertical="center"/>
    </xf>
    <xf numFmtId="4" fontId="1" fillId="0" borderId="6" xfId="0" applyNumberFormat="1" applyFont="1" applyBorder="1" applyAlignment="1">
      <alignment horizontal="center" vertical="center"/>
    </xf>
    <xf numFmtId="4" fontId="1" fillId="0" borderId="20" xfId="0" applyNumberFormat="1" applyFont="1" applyBorder="1" applyAlignment="1">
      <alignment horizontal="center" vertical="center"/>
    </xf>
    <xf numFmtId="3" fontId="0" fillId="0" borderId="8" xfId="0" applyNumberFormat="1" applyBorder="1" applyAlignment="1">
      <alignment horizontal="center" vertical="center"/>
    </xf>
    <xf numFmtId="3" fontId="0" fillId="0" borderId="5" xfId="0" applyNumberFormat="1" applyBorder="1" applyAlignment="1">
      <alignment horizontal="center" vertical="center"/>
    </xf>
    <xf numFmtId="3" fontId="0" fillId="0" borderId="20" xfId="0" applyNumberFormat="1" applyBorder="1" applyAlignment="1">
      <alignment horizontal="center" vertical="center"/>
    </xf>
    <xf numFmtId="3" fontId="4" fillId="0" borderId="2" xfId="0" applyNumberFormat="1" applyFont="1" applyBorder="1" applyAlignment="1">
      <alignment horizontal="center" vertical="center"/>
    </xf>
    <xf numFmtId="3" fontId="4" fillId="0" borderId="6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4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48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3" fontId="4" fillId="0" borderId="8" xfId="0" applyNumberFormat="1" applyFont="1" applyBorder="1" applyAlignment="1">
      <alignment horizontal="center" vertical="center"/>
    </xf>
    <xf numFmtId="3" fontId="4" fillId="0" borderId="20" xfId="0" applyNumberFormat="1" applyFont="1" applyBorder="1" applyAlignment="1">
      <alignment horizontal="center" vertical="center"/>
    </xf>
    <xf numFmtId="3" fontId="4" fillId="0" borderId="49" xfId="0" applyNumberFormat="1" applyFont="1" applyBorder="1" applyAlignment="1">
      <alignment horizontal="center" vertical="center"/>
    </xf>
    <xf numFmtId="0" fontId="32" fillId="2" borderId="53" xfId="0" applyFont="1" applyFill="1" applyBorder="1" applyAlignment="1">
      <alignment horizontal="center"/>
    </xf>
    <xf numFmtId="0" fontId="32" fillId="2" borderId="0" xfId="0" applyFont="1" applyFill="1" applyBorder="1" applyAlignment="1">
      <alignment horizontal="center"/>
    </xf>
    <xf numFmtId="0" fontId="28" fillId="2" borderId="2" xfId="0" applyFont="1" applyFill="1" applyBorder="1" applyAlignment="1">
      <alignment horizontal="center"/>
    </xf>
    <xf numFmtId="0" fontId="28" fillId="2" borderId="8" xfId="0" applyFont="1" applyFill="1" applyBorder="1" applyAlignment="1">
      <alignment horizontal="center"/>
    </xf>
    <xf numFmtId="0" fontId="28" fillId="2" borderId="6" xfId="0" applyFont="1" applyFill="1" applyBorder="1" applyAlignment="1">
      <alignment horizontal="center"/>
    </xf>
    <xf numFmtId="0" fontId="28" fillId="2" borderId="20" xfId="0" applyFont="1" applyFill="1" applyBorder="1" applyAlignment="1">
      <alignment horizontal="center"/>
    </xf>
    <xf numFmtId="0" fontId="22" fillId="2" borderId="115" xfId="0" applyFont="1" applyFill="1" applyBorder="1" applyAlignment="1" applyProtection="1">
      <alignment horizontal="center" vertical="center"/>
      <protection locked="0"/>
    </xf>
    <xf numFmtId="0" fontId="22" fillId="2" borderId="53" xfId="0" applyFont="1" applyFill="1" applyBorder="1" applyAlignment="1" applyProtection="1">
      <alignment horizontal="center" vertical="center"/>
      <protection locked="0"/>
    </xf>
    <xf numFmtId="0" fontId="22" fillId="2" borderId="116" xfId="0" applyFont="1" applyFill="1" applyBorder="1" applyAlignment="1" applyProtection="1">
      <alignment horizontal="center" vertical="center"/>
      <protection locked="0"/>
    </xf>
    <xf numFmtId="0" fontId="22" fillId="2" borderId="5" xfId="0" applyFont="1" applyFill="1" applyBorder="1" applyAlignment="1" applyProtection="1">
      <alignment horizontal="center" vertical="center"/>
      <protection locked="0"/>
    </xf>
    <xf numFmtId="0" fontId="22" fillId="2" borderId="6" xfId="0" applyFont="1" applyFill="1" applyBorder="1" applyAlignment="1" applyProtection="1">
      <alignment horizontal="center" vertical="center"/>
      <protection locked="0"/>
    </xf>
    <xf numFmtId="0" fontId="22" fillId="2" borderId="20" xfId="0" applyFont="1" applyFill="1" applyBorder="1" applyAlignment="1" applyProtection="1">
      <alignment horizontal="center" vertical="center"/>
      <protection locked="0"/>
    </xf>
    <xf numFmtId="0" fontId="4" fillId="2" borderId="115" xfId="0" applyFont="1" applyFill="1" applyBorder="1" applyAlignment="1" applyProtection="1">
      <alignment horizontal="center" vertical="center"/>
      <protection locked="0"/>
    </xf>
    <xf numFmtId="0" fontId="4" fillId="2" borderId="116" xfId="0" applyFont="1" applyFill="1" applyBorder="1" applyAlignment="1" applyProtection="1">
      <alignment horizontal="center" vertical="center"/>
      <protection locked="0"/>
    </xf>
    <xf numFmtId="0" fontId="4" fillId="2" borderId="5" xfId="0" applyFont="1" applyFill="1" applyBorder="1" applyAlignment="1" applyProtection="1">
      <alignment horizontal="center" vertical="center"/>
      <protection locked="0"/>
    </xf>
    <xf numFmtId="0" fontId="4" fillId="2" borderId="20" xfId="0" applyFont="1" applyFill="1" applyBorder="1" applyAlignment="1" applyProtection="1">
      <alignment horizontal="center" vertical="center"/>
      <protection locked="0"/>
    </xf>
    <xf numFmtId="0" fontId="21" fillId="0" borderId="61" xfId="0" applyFont="1" applyBorder="1" applyAlignment="1" applyProtection="1">
      <alignment horizontal="left"/>
    </xf>
    <xf numFmtId="0" fontId="0" fillId="0" borderId="50" xfId="0" applyBorder="1" applyAlignment="1" applyProtection="1">
      <alignment horizontal="left"/>
    </xf>
    <xf numFmtId="0" fontId="1" fillId="0" borderId="57" xfId="0" applyFont="1" applyBorder="1" applyAlignment="1" applyProtection="1">
      <alignment horizontal="left"/>
    </xf>
    <xf numFmtId="0" fontId="1" fillId="0" borderId="0" xfId="0" applyFont="1" applyBorder="1" applyAlignment="1" applyProtection="1">
      <alignment horizontal="left"/>
    </xf>
    <xf numFmtId="0" fontId="32" fillId="2" borderId="53" xfId="0" applyFont="1" applyFill="1" applyBorder="1" applyAlignment="1" applyProtection="1">
      <alignment horizontal="center"/>
      <protection locked="0"/>
    </xf>
    <xf numFmtId="3" fontId="4" fillId="2" borderId="35" xfId="0" applyNumberFormat="1" applyFont="1" applyFill="1" applyBorder="1" applyAlignment="1">
      <alignment horizontal="left"/>
    </xf>
    <xf numFmtId="3" fontId="4" fillId="2" borderId="3" xfId="0" applyNumberFormat="1" applyFont="1" applyFill="1" applyBorder="1" applyAlignment="1">
      <alignment horizontal="left"/>
    </xf>
    <xf numFmtId="3" fontId="4" fillId="2" borderId="13" xfId="0" applyNumberFormat="1" applyFont="1" applyFill="1" applyBorder="1" applyAlignment="1">
      <alignment horizontal="left"/>
    </xf>
    <xf numFmtId="3" fontId="4" fillId="3" borderId="37" xfId="0" applyNumberFormat="1" applyFont="1" applyFill="1" applyBorder="1" applyAlignment="1">
      <alignment horizontal="center"/>
    </xf>
    <xf numFmtId="3" fontId="4" fillId="3" borderId="0" xfId="0" applyNumberFormat="1" applyFont="1" applyFill="1" applyBorder="1" applyAlignment="1">
      <alignment horizontal="center"/>
    </xf>
    <xf numFmtId="3" fontId="4" fillId="3" borderId="23" xfId="0" applyNumberFormat="1" applyFont="1" applyFill="1" applyBorder="1" applyAlignment="1">
      <alignment horizontal="center"/>
    </xf>
    <xf numFmtId="3" fontId="4" fillId="0" borderId="37" xfId="0" applyNumberFormat="1" applyFont="1" applyFill="1" applyBorder="1" applyAlignment="1">
      <alignment horizontal="center"/>
    </xf>
    <xf numFmtId="3" fontId="4" fillId="0" borderId="23" xfId="0" applyNumberFormat="1" applyFont="1" applyFill="1" applyBorder="1" applyAlignment="1">
      <alignment horizontal="center"/>
    </xf>
    <xf numFmtId="3" fontId="4" fillId="2" borderId="117" xfId="0" applyNumberFormat="1" applyFont="1" applyFill="1" applyBorder="1" applyAlignment="1">
      <alignment horizontal="left"/>
    </xf>
    <xf numFmtId="3" fontId="4" fillId="2" borderId="118" xfId="0" applyNumberFormat="1" applyFont="1" applyFill="1" applyBorder="1" applyAlignment="1">
      <alignment horizontal="left"/>
    </xf>
    <xf numFmtId="0" fontId="11" fillId="2" borderId="18" xfId="0" applyFont="1" applyFill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3" fontId="4" fillId="5" borderId="70" xfId="0" applyNumberFormat="1" applyFont="1" applyFill="1" applyBorder="1" applyAlignment="1">
      <alignment horizontal="center"/>
    </xf>
    <xf numFmtId="3" fontId="4" fillId="5" borderId="69" xfId="0" applyNumberFormat="1" applyFont="1" applyFill="1" applyBorder="1" applyAlignment="1">
      <alignment horizontal="center"/>
    </xf>
    <xf numFmtId="3" fontId="4" fillId="5" borderId="99" xfId="0" applyNumberFormat="1" applyFont="1" applyFill="1" applyBorder="1" applyAlignment="1">
      <alignment horizontal="center"/>
    </xf>
    <xf numFmtId="14" fontId="28" fillId="2" borderId="1" xfId="0" applyNumberFormat="1" applyFont="1" applyFill="1" applyBorder="1" applyAlignment="1">
      <alignment horizontal="left"/>
    </xf>
    <xf numFmtId="14" fontId="28" fillId="2" borderId="2" xfId="0" applyNumberFormat="1" applyFont="1" applyFill="1" applyBorder="1" applyAlignment="1">
      <alignment horizontal="left"/>
    </xf>
    <xf numFmtId="0" fontId="31" fillId="2" borderId="6" xfId="0" applyFont="1" applyFill="1" applyBorder="1" applyAlignment="1" applyProtection="1">
      <alignment horizontal="center"/>
      <protection locked="0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8" fillId="2" borderId="0" xfId="0" applyFont="1" applyFill="1" applyBorder="1" applyAlignment="1" applyProtection="1">
      <alignment horizontal="center"/>
      <protection locked="0"/>
    </xf>
    <xf numFmtId="0" fontId="28" fillId="2" borderId="24" xfId="0" applyFont="1" applyFill="1" applyBorder="1" applyAlignment="1" applyProtection="1">
      <alignment horizontal="center"/>
      <protection locked="0"/>
    </xf>
    <xf numFmtId="0" fontId="28" fillId="2" borderId="4" xfId="0" applyFont="1" applyFill="1" applyBorder="1" applyAlignment="1">
      <alignment horizontal="center"/>
    </xf>
    <xf numFmtId="0" fontId="28" fillId="2" borderId="6" xfId="0" applyFont="1" applyFill="1" applyBorder="1" applyAlignment="1" applyProtection="1">
      <alignment horizontal="center"/>
      <protection locked="0"/>
    </xf>
    <xf numFmtId="0" fontId="28" fillId="2" borderId="20" xfId="0" applyFont="1" applyFill="1" applyBorder="1" applyAlignment="1" applyProtection="1">
      <alignment horizontal="center"/>
      <protection locked="0"/>
    </xf>
    <xf numFmtId="0" fontId="28" fillId="2" borderId="5" xfId="0" applyFont="1" applyFill="1" applyBorder="1" applyAlignment="1">
      <alignment horizontal="center"/>
    </xf>
    <xf numFmtId="0" fontId="28" fillId="2" borderId="53" xfId="0" applyFont="1" applyFill="1" applyBorder="1" applyAlignment="1">
      <alignment horizontal="center"/>
    </xf>
    <xf numFmtId="0" fontId="4" fillId="2" borderId="47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48" xfId="0" applyFont="1" applyFill="1" applyBorder="1" applyAlignment="1">
      <alignment horizontal="center" vertical="center"/>
    </xf>
    <xf numFmtId="0" fontId="6" fillId="2" borderId="99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20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32" fillId="2" borderId="3" xfId="0" applyFont="1" applyFill="1" applyBorder="1" applyAlignment="1">
      <alignment horizontal="center"/>
    </xf>
    <xf numFmtId="0" fontId="22" fillId="2" borderId="6" xfId="0" applyFont="1" applyFill="1" applyBorder="1" applyAlignment="1" applyProtection="1">
      <alignment horizontal="center"/>
      <protection locked="0"/>
    </xf>
    <xf numFmtId="0" fontId="4" fillId="2" borderId="30" xfId="0" applyFont="1" applyFill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28" fillId="2" borderId="2" xfId="0" applyFont="1" applyFill="1" applyBorder="1" applyAlignment="1" applyProtection="1">
      <alignment horizontal="center"/>
      <protection locked="0"/>
    </xf>
    <xf numFmtId="0" fontId="28" fillId="2" borderId="8" xfId="0" applyFont="1" applyFill="1" applyBorder="1" applyAlignment="1" applyProtection="1">
      <alignment horizontal="center"/>
      <protection locked="0"/>
    </xf>
  </cellXfs>
  <cellStyles count="4">
    <cellStyle name="Komma" xfId="1" builtinId="3"/>
    <cellStyle name="Link" xfId="2" builtinId="8"/>
    <cellStyle name="Normal" xfId="0" builtinId="0"/>
    <cellStyle name="Procent" xfId="3" builtinId="5"/>
  </cellStyles>
  <dxfs count="1">
    <dxf>
      <fill>
        <patternFill>
          <bgColor indexed="3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R974"/>
  <sheetViews>
    <sheetView zoomScaleNormal="100" workbookViewId="0">
      <selection activeCell="E18" sqref="E18"/>
    </sheetView>
  </sheetViews>
  <sheetFormatPr defaultRowHeight="12.75" x14ac:dyDescent="0.2"/>
  <cols>
    <col min="1" max="1" width="10.5703125" customWidth="1"/>
    <col min="2" max="2" width="21.5703125" customWidth="1"/>
    <col min="3" max="3" width="5.28515625" customWidth="1"/>
    <col min="4" max="4" width="7.42578125" customWidth="1"/>
    <col min="5" max="5" width="6.28515625" customWidth="1"/>
    <col min="6" max="9" width="8.7109375" customWidth="1"/>
    <col min="10" max="10" width="7.85546875" customWidth="1"/>
    <col min="11" max="11" width="8.7109375" customWidth="1"/>
    <col min="12" max="12" width="7.85546875" customWidth="1"/>
    <col min="13" max="13" width="8.7109375" customWidth="1"/>
    <col min="14" max="14" width="10.140625" customWidth="1"/>
    <col min="15" max="15" width="7.85546875" customWidth="1"/>
    <col min="16" max="16" width="13.7109375" customWidth="1"/>
    <col min="17" max="17" width="0.28515625" customWidth="1"/>
    <col min="18" max="18" width="10.140625" bestFit="1" customWidth="1"/>
  </cols>
  <sheetData>
    <row r="1" spans="1:17" ht="21.75" thickTop="1" thickBot="1" x14ac:dyDescent="0.35">
      <c r="A1" s="328" t="s">
        <v>186</v>
      </c>
      <c r="B1" s="502" t="s">
        <v>18</v>
      </c>
      <c r="C1" s="137"/>
      <c r="D1" s="137"/>
      <c r="E1" s="138"/>
      <c r="F1" s="777" t="s">
        <v>199</v>
      </c>
      <c r="G1" s="777"/>
      <c r="H1" s="777"/>
      <c r="I1" s="778" t="str">
        <f>Forside!B3</f>
        <v>Navn  på byggesag</v>
      </c>
      <c r="J1" s="778"/>
      <c r="K1" s="778"/>
      <c r="L1" s="778"/>
      <c r="M1" s="138"/>
      <c r="N1" s="505"/>
      <c r="O1" s="122"/>
      <c r="P1" s="508" t="s">
        <v>50</v>
      </c>
      <c r="Q1" s="124">
        <v>1</v>
      </c>
    </row>
    <row r="2" spans="1:17" ht="15.75" x14ac:dyDescent="0.25">
      <c r="A2" s="127"/>
      <c r="B2" s="7"/>
      <c r="C2" s="7"/>
      <c r="D2" s="7"/>
      <c r="E2" s="8"/>
      <c r="F2" s="9"/>
      <c r="G2" s="9"/>
      <c r="H2" s="36"/>
      <c r="I2" s="36"/>
      <c r="J2" s="36"/>
      <c r="K2" s="9"/>
      <c r="L2" s="9"/>
      <c r="M2" s="9"/>
      <c r="N2" s="506" t="s">
        <v>193</v>
      </c>
      <c r="O2" s="779">
        <f>Forside!N3</f>
        <v>0</v>
      </c>
      <c r="P2" s="780"/>
      <c r="Q2" s="115"/>
    </row>
    <row r="3" spans="1:17" ht="21" thickBot="1" x14ac:dyDescent="0.35">
      <c r="A3" s="128"/>
      <c r="B3" s="265" t="s">
        <v>113</v>
      </c>
      <c r="C3" s="12"/>
      <c r="D3" s="12"/>
      <c r="E3" s="13"/>
      <c r="F3" s="14"/>
      <c r="G3" s="14"/>
      <c r="H3" s="14"/>
      <c r="I3" s="14"/>
      <c r="J3" s="14"/>
      <c r="K3" s="14"/>
      <c r="L3" s="14"/>
      <c r="M3" s="14"/>
      <c r="N3" s="507" t="s">
        <v>194</v>
      </c>
      <c r="O3" s="781">
        <f>Forside!N5</f>
        <v>0</v>
      </c>
      <c r="P3" s="782"/>
      <c r="Q3" s="116"/>
    </row>
    <row r="4" spans="1:17" x14ac:dyDescent="0.2">
      <c r="A4" s="129" t="s">
        <v>176</v>
      </c>
      <c r="B4" s="308">
        <f>omkostninger!F39</f>
        <v>180</v>
      </c>
      <c r="C4" s="73"/>
      <c r="D4" s="7"/>
      <c r="E4" s="765" t="s">
        <v>0</v>
      </c>
      <c r="F4" s="766"/>
      <c r="G4" s="766"/>
      <c r="H4" s="766"/>
      <c r="I4" s="767"/>
      <c r="J4" s="761" t="s">
        <v>1</v>
      </c>
      <c r="K4" s="771"/>
      <c r="L4" s="761" t="s">
        <v>2</v>
      </c>
      <c r="M4" s="771"/>
      <c r="N4" s="10"/>
      <c r="O4" s="10"/>
      <c r="P4" s="761" t="s">
        <v>3</v>
      </c>
      <c r="Q4" s="762"/>
    </row>
    <row r="5" spans="1:17" ht="13.5" thickBot="1" x14ac:dyDescent="0.25">
      <c r="A5" s="329" t="s">
        <v>169</v>
      </c>
      <c r="B5" s="12" t="s">
        <v>27</v>
      </c>
      <c r="C5" s="12"/>
      <c r="D5" s="12"/>
      <c r="E5" s="768"/>
      <c r="F5" s="769"/>
      <c r="G5" s="769"/>
      <c r="H5" s="769"/>
      <c r="I5" s="770"/>
      <c r="J5" s="772"/>
      <c r="K5" s="773"/>
      <c r="L5" s="772"/>
      <c r="M5" s="773"/>
      <c r="N5" s="14"/>
      <c r="O5" s="14"/>
      <c r="P5" s="763"/>
      <c r="Q5" s="764"/>
    </row>
    <row r="6" spans="1:17" ht="13.5" thickBot="1" x14ac:dyDescent="0.25">
      <c r="A6" s="130"/>
      <c r="B6" s="36"/>
      <c r="C6" s="36"/>
      <c r="D6" s="36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117"/>
    </row>
    <row r="7" spans="1:17" x14ac:dyDescent="0.2">
      <c r="A7" s="131" t="s">
        <v>4</v>
      </c>
      <c r="B7" s="748" t="s">
        <v>5</v>
      </c>
      <c r="C7" s="15" t="s">
        <v>6</v>
      </c>
      <c r="D7" s="31" t="s">
        <v>7</v>
      </c>
      <c r="E7" s="29" t="s">
        <v>44</v>
      </c>
      <c r="F7" s="15" t="s">
        <v>40</v>
      </c>
      <c r="G7" s="15" t="s">
        <v>46</v>
      </c>
      <c r="H7" s="15" t="s">
        <v>48</v>
      </c>
      <c r="I7" s="16" t="s">
        <v>9</v>
      </c>
      <c r="J7" s="29" t="s">
        <v>8</v>
      </c>
      <c r="K7" s="16" t="s">
        <v>10</v>
      </c>
      <c r="L7" s="29" t="s">
        <v>8</v>
      </c>
      <c r="M7" s="16" t="s">
        <v>11</v>
      </c>
      <c r="N7" s="15" t="s">
        <v>22</v>
      </c>
      <c r="O7" s="15" t="s">
        <v>12</v>
      </c>
      <c r="P7" s="15" t="s">
        <v>23</v>
      </c>
      <c r="Q7" s="139"/>
    </row>
    <row r="8" spans="1:17" ht="13.5" thickBot="1" x14ac:dyDescent="0.25">
      <c r="A8" s="132" t="s">
        <v>13</v>
      </c>
      <c r="B8" s="749"/>
      <c r="C8" s="17" t="s">
        <v>14</v>
      </c>
      <c r="D8" s="32" t="s">
        <v>15</v>
      </c>
      <c r="E8" s="30" t="s">
        <v>45</v>
      </c>
      <c r="F8" s="17" t="s">
        <v>20</v>
      </c>
      <c r="G8" s="17" t="s">
        <v>47</v>
      </c>
      <c r="H8" s="261">
        <v>0</v>
      </c>
      <c r="I8" s="262">
        <f>omkostninger!F38</f>
        <v>0</v>
      </c>
      <c r="J8" s="30" t="s">
        <v>16</v>
      </c>
      <c r="K8" s="33"/>
      <c r="L8" s="30" t="s">
        <v>16</v>
      </c>
      <c r="M8" s="33" t="s">
        <v>17</v>
      </c>
      <c r="N8" s="17" t="s">
        <v>16</v>
      </c>
      <c r="O8" s="34"/>
      <c r="P8" s="17" t="s">
        <v>16</v>
      </c>
      <c r="Q8" s="140"/>
    </row>
    <row r="9" spans="1:17" x14ac:dyDescent="0.2">
      <c r="A9" s="310"/>
      <c r="B9" s="311"/>
      <c r="C9" s="312"/>
      <c r="D9" s="376"/>
      <c r="E9" s="688"/>
      <c r="F9" s="534">
        <f t="shared" ref="F9:F25" si="0">SUM(D9*E9/60)</f>
        <v>0</v>
      </c>
      <c r="G9" s="535">
        <f>SUM(F9*$B$4)</f>
        <v>0</v>
      </c>
      <c r="H9" s="534">
        <f>G9*$H$8</f>
        <v>0</v>
      </c>
      <c r="I9" s="536">
        <f>(G9+H9)*$I$8</f>
        <v>0</v>
      </c>
      <c r="J9" s="533"/>
      <c r="K9" s="536">
        <f>SUM(D9*J9)</f>
        <v>0</v>
      </c>
      <c r="L9" s="533"/>
      <c r="M9" s="536">
        <f>SUM(D9*L9)</f>
        <v>0</v>
      </c>
      <c r="N9" s="534">
        <f>SUM(G9+H9+I9+K9+M9)</f>
        <v>0</v>
      </c>
      <c r="O9" s="534" t="e">
        <f>omkostninger!$K$34</f>
        <v>#DIV/0!</v>
      </c>
      <c r="P9" s="537" t="e">
        <f>SUM(O9*N9)</f>
        <v>#DIV/0!</v>
      </c>
      <c r="Q9" s="538" t="e">
        <f>SUM(D9/P9)</f>
        <v>#DIV/0!</v>
      </c>
    </row>
    <row r="10" spans="1:17" x14ac:dyDescent="0.2">
      <c r="A10" s="162"/>
      <c r="B10" s="174"/>
      <c r="C10" s="149"/>
      <c r="D10" s="658"/>
      <c r="E10" s="146"/>
      <c r="F10" s="534">
        <f t="shared" si="0"/>
        <v>0</v>
      </c>
      <c r="G10" s="535">
        <f t="shared" ref="G10:G33" si="1">SUM(F10*$B$4)</f>
        <v>0</v>
      </c>
      <c r="H10" s="534">
        <f t="shared" ref="H10:H33" si="2">G10*$H$8</f>
        <v>0</v>
      </c>
      <c r="I10" s="536">
        <f t="shared" ref="I10:I33" si="3">(G10+H10)*$I$8</f>
        <v>0</v>
      </c>
      <c r="J10" s="183"/>
      <c r="K10" s="536">
        <f>SUM(D10*J10)</f>
        <v>0</v>
      </c>
      <c r="L10" s="183"/>
      <c r="M10" s="536">
        <f>SUM(D10*L10)</f>
        <v>0</v>
      </c>
      <c r="N10" s="534">
        <f>SUM(G10+H10+I10+K10+M10)</f>
        <v>0</v>
      </c>
      <c r="O10" s="534" t="e">
        <f>omkostninger!$K$34</f>
        <v>#DIV/0!</v>
      </c>
      <c r="P10" s="537" t="e">
        <f>SUM(O10*N10)</f>
        <v>#DIV/0!</v>
      </c>
      <c r="Q10" s="538" t="e">
        <f t="shared" ref="Q10:Q33" si="4">SUM(D10/P10)</f>
        <v>#DIV/0!</v>
      </c>
    </row>
    <row r="11" spans="1:17" x14ac:dyDescent="0.2">
      <c r="A11" s="163"/>
      <c r="B11" s="155"/>
      <c r="C11" s="153"/>
      <c r="D11" s="659"/>
      <c r="E11" s="144"/>
      <c r="F11" s="534">
        <f t="shared" si="0"/>
        <v>0</v>
      </c>
      <c r="G11" s="535">
        <f t="shared" si="1"/>
        <v>0</v>
      </c>
      <c r="H11" s="534">
        <f t="shared" si="2"/>
        <v>0</v>
      </c>
      <c r="I11" s="536">
        <f t="shared" si="3"/>
        <v>0</v>
      </c>
      <c r="J11" s="188"/>
      <c r="K11" s="536">
        <f t="shared" ref="K11:K25" si="5">SUM(D11*J11)</f>
        <v>0</v>
      </c>
      <c r="L11" s="188"/>
      <c r="M11" s="536">
        <f t="shared" ref="M11:M25" si="6">SUM(D11*L11)</f>
        <v>0</v>
      </c>
      <c r="N11" s="534">
        <f t="shared" ref="N11:N25" si="7">SUM(G11+H11+I11+K11+M11)</f>
        <v>0</v>
      </c>
      <c r="O11" s="534" t="e">
        <f>omkostninger!$K$34</f>
        <v>#DIV/0!</v>
      </c>
      <c r="P11" s="537" t="e">
        <f t="shared" ref="P11:P25" si="8">SUM(O11*N11)</f>
        <v>#DIV/0!</v>
      </c>
      <c r="Q11" s="538" t="e">
        <f t="shared" si="4"/>
        <v>#DIV/0!</v>
      </c>
    </row>
    <row r="12" spans="1:17" x14ac:dyDescent="0.2">
      <c r="A12" s="162"/>
      <c r="B12" s="174"/>
      <c r="C12" s="149"/>
      <c r="D12" s="660"/>
      <c r="E12" s="146"/>
      <c r="F12" s="534">
        <f t="shared" si="0"/>
        <v>0</v>
      </c>
      <c r="G12" s="535">
        <f t="shared" si="1"/>
        <v>0</v>
      </c>
      <c r="H12" s="534">
        <f t="shared" si="2"/>
        <v>0</v>
      </c>
      <c r="I12" s="536">
        <f t="shared" si="3"/>
        <v>0</v>
      </c>
      <c r="J12" s="183"/>
      <c r="K12" s="536">
        <f t="shared" si="5"/>
        <v>0</v>
      </c>
      <c r="L12" s="183"/>
      <c r="M12" s="536">
        <f t="shared" si="6"/>
        <v>0</v>
      </c>
      <c r="N12" s="534">
        <f t="shared" si="7"/>
        <v>0</v>
      </c>
      <c r="O12" s="534" t="e">
        <f>omkostninger!$K$34</f>
        <v>#DIV/0!</v>
      </c>
      <c r="P12" s="537" t="e">
        <f t="shared" si="8"/>
        <v>#DIV/0!</v>
      </c>
      <c r="Q12" s="538" t="e">
        <f t="shared" si="4"/>
        <v>#DIV/0!</v>
      </c>
    </row>
    <row r="13" spans="1:17" x14ac:dyDescent="0.2">
      <c r="A13" s="163"/>
      <c r="B13" s="155"/>
      <c r="C13" s="153"/>
      <c r="D13" s="659"/>
      <c r="E13" s="144"/>
      <c r="F13" s="534">
        <f t="shared" si="0"/>
        <v>0</v>
      </c>
      <c r="G13" s="535">
        <f t="shared" si="1"/>
        <v>0</v>
      </c>
      <c r="H13" s="534">
        <f t="shared" si="2"/>
        <v>0</v>
      </c>
      <c r="I13" s="536">
        <f t="shared" si="3"/>
        <v>0</v>
      </c>
      <c r="J13" s="188"/>
      <c r="K13" s="536">
        <f t="shared" si="5"/>
        <v>0</v>
      </c>
      <c r="L13" s="188"/>
      <c r="M13" s="536">
        <f t="shared" si="6"/>
        <v>0</v>
      </c>
      <c r="N13" s="534">
        <f t="shared" si="7"/>
        <v>0</v>
      </c>
      <c r="O13" s="534" t="e">
        <f>omkostninger!$K$34</f>
        <v>#DIV/0!</v>
      </c>
      <c r="P13" s="537" t="e">
        <f t="shared" si="8"/>
        <v>#DIV/0!</v>
      </c>
      <c r="Q13" s="538" t="e">
        <f t="shared" si="4"/>
        <v>#DIV/0!</v>
      </c>
    </row>
    <row r="14" spans="1:17" x14ac:dyDescent="0.2">
      <c r="A14" s="162"/>
      <c r="B14" s="174"/>
      <c r="C14" s="149"/>
      <c r="D14" s="658"/>
      <c r="E14" s="146"/>
      <c r="F14" s="534">
        <f t="shared" si="0"/>
        <v>0</v>
      </c>
      <c r="G14" s="535">
        <f t="shared" si="1"/>
        <v>0</v>
      </c>
      <c r="H14" s="534">
        <f t="shared" si="2"/>
        <v>0</v>
      </c>
      <c r="I14" s="536">
        <f t="shared" si="3"/>
        <v>0</v>
      </c>
      <c r="J14" s="183"/>
      <c r="K14" s="536">
        <f t="shared" si="5"/>
        <v>0</v>
      </c>
      <c r="L14" s="183"/>
      <c r="M14" s="536">
        <f t="shared" si="6"/>
        <v>0</v>
      </c>
      <c r="N14" s="534">
        <f t="shared" si="7"/>
        <v>0</v>
      </c>
      <c r="O14" s="534" t="e">
        <f>omkostninger!$K$34</f>
        <v>#DIV/0!</v>
      </c>
      <c r="P14" s="537" t="e">
        <f t="shared" si="8"/>
        <v>#DIV/0!</v>
      </c>
      <c r="Q14" s="538" t="e">
        <f>SUM(D14/P14)</f>
        <v>#DIV/0!</v>
      </c>
    </row>
    <row r="15" spans="1:17" x14ac:dyDescent="0.2">
      <c r="A15" s="163"/>
      <c r="B15" s="155"/>
      <c r="C15" s="153"/>
      <c r="D15" s="659"/>
      <c r="E15" s="144"/>
      <c r="F15" s="534">
        <f t="shared" si="0"/>
        <v>0</v>
      </c>
      <c r="G15" s="535">
        <f t="shared" si="1"/>
        <v>0</v>
      </c>
      <c r="H15" s="534">
        <f t="shared" si="2"/>
        <v>0</v>
      </c>
      <c r="I15" s="536">
        <f t="shared" si="3"/>
        <v>0</v>
      </c>
      <c r="J15" s="188"/>
      <c r="K15" s="536">
        <f t="shared" si="5"/>
        <v>0</v>
      </c>
      <c r="L15" s="188"/>
      <c r="M15" s="536">
        <f t="shared" si="6"/>
        <v>0</v>
      </c>
      <c r="N15" s="534">
        <f t="shared" si="7"/>
        <v>0</v>
      </c>
      <c r="O15" s="534" t="e">
        <f>omkostninger!$K$34</f>
        <v>#DIV/0!</v>
      </c>
      <c r="P15" s="537" t="e">
        <f t="shared" si="8"/>
        <v>#DIV/0!</v>
      </c>
      <c r="Q15" s="538" t="e">
        <f>SUM(D15/P15)</f>
        <v>#DIV/0!</v>
      </c>
    </row>
    <row r="16" spans="1:17" x14ac:dyDescent="0.2">
      <c r="A16" s="162"/>
      <c r="B16" s="174"/>
      <c r="C16" s="149"/>
      <c r="D16" s="658"/>
      <c r="E16" s="146"/>
      <c r="F16" s="534">
        <f t="shared" si="0"/>
        <v>0</v>
      </c>
      <c r="G16" s="535">
        <f t="shared" si="1"/>
        <v>0</v>
      </c>
      <c r="H16" s="534">
        <f t="shared" si="2"/>
        <v>0</v>
      </c>
      <c r="I16" s="536">
        <f t="shared" si="3"/>
        <v>0</v>
      </c>
      <c r="J16" s="539"/>
      <c r="K16" s="536">
        <f t="shared" si="5"/>
        <v>0</v>
      </c>
      <c r="L16" s="539"/>
      <c r="M16" s="536">
        <f t="shared" si="6"/>
        <v>0</v>
      </c>
      <c r="N16" s="534">
        <f t="shared" si="7"/>
        <v>0</v>
      </c>
      <c r="O16" s="534" t="e">
        <f>omkostninger!$K$34</f>
        <v>#DIV/0!</v>
      </c>
      <c r="P16" s="537" t="e">
        <f t="shared" si="8"/>
        <v>#DIV/0!</v>
      </c>
      <c r="Q16" s="538" t="e">
        <f t="shared" si="4"/>
        <v>#DIV/0!</v>
      </c>
    </row>
    <row r="17" spans="1:17" x14ac:dyDescent="0.2">
      <c r="A17" s="163"/>
      <c r="B17" s="155"/>
      <c r="C17" s="153"/>
      <c r="D17" s="659"/>
      <c r="E17" s="144"/>
      <c r="F17" s="534">
        <f t="shared" si="0"/>
        <v>0</v>
      </c>
      <c r="G17" s="535">
        <f t="shared" si="1"/>
        <v>0</v>
      </c>
      <c r="H17" s="534">
        <f t="shared" si="2"/>
        <v>0</v>
      </c>
      <c r="I17" s="536">
        <f t="shared" si="3"/>
        <v>0</v>
      </c>
      <c r="J17" s="188"/>
      <c r="K17" s="536">
        <f t="shared" si="5"/>
        <v>0</v>
      </c>
      <c r="L17" s="188"/>
      <c r="M17" s="536">
        <f t="shared" si="6"/>
        <v>0</v>
      </c>
      <c r="N17" s="534">
        <f t="shared" si="7"/>
        <v>0</v>
      </c>
      <c r="O17" s="534" t="e">
        <f>omkostninger!$K$34</f>
        <v>#DIV/0!</v>
      </c>
      <c r="P17" s="537" t="e">
        <f t="shared" si="8"/>
        <v>#DIV/0!</v>
      </c>
      <c r="Q17" s="538" t="e">
        <f t="shared" si="4"/>
        <v>#DIV/0!</v>
      </c>
    </row>
    <row r="18" spans="1:17" x14ac:dyDescent="0.2">
      <c r="A18" s="162"/>
      <c r="B18" s="174"/>
      <c r="C18" s="149"/>
      <c r="D18" s="658"/>
      <c r="E18" s="146"/>
      <c r="F18" s="534">
        <f t="shared" si="0"/>
        <v>0</v>
      </c>
      <c r="G18" s="535">
        <f t="shared" si="1"/>
        <v>0</v>
      </c>
      <c r="H18" s="534">
        <f t="shared" si="2"/>
        <v>0</v>
      </c>
      <c r="I18" s="536">
        <f t="shared" si="3"/>
        <v>0</v>
      </c>
      <c r="J18" s="183"/>
      <c r="K18" s="536">
        <f t="shared" si="5"/>
        <v>0</v>
      </c>
      <c r="L18" s="183"/>
      <c r="M18" s="536">
        <f t="shared" si="6"/>
        <v>0</v>
      </c>
      <c r="N18" s="534">
        <f t="shared" si="7"/>
        <v>0</v>
      </c>
      <c r="O18" s="534" t="e">
        <f>omkostninger!$K$34</f>
        <v>#DIV/0!</v>
      </c>
      <c r="P18" s="537" t="e">
        <f t="shared" si="8"/>
        <v>#DIV/0!</v>
      </c>
      <c r="Q18" s="538" t="e">
        <f t="shared" si="4"/>
        <v>#DIV/0!</v>
      </c>
    </row>
    <row r="19" spans="1:17" x14ac:dyDescent="0.2">
      <c r="A19" s="163"/>
      <c r="B19" s="155"/>
      <c r="C19" s="153"/>
      <c r="D19" s="659"/>
      <c r="E19" s="144"/>
      <c r="F19" s="534">
        <f t="shared" si="0"/>
        <v>0</v>
      </c>
      <c r="G19" s="535">
        <f t="shared" si="1"/>
        <v>0</v>
      </c>
      <c r="H19" s="534">
        <f t="shared" si="2"/>
        <v>0</v>
      </c>
      <c r="I19" s="536">
        <f t="shared" si="3"/>
        <v>0</v>
      </c>
      <c r="J19" s="188"/>
      <c r="K19" s="536">
        <f t="shared" si="5"/>
        <v>0</v>
      </c>
      <c r="L19" s="188"/>
      <c r="M19" s="536">
        <f t="shared" si="6"/>
        <v>0</v>
      </c>
      <c r="N19" s="534">
        <f t="shared" si="7"/>
        <v>0</v>
      </c>
      <c r="O19" s="534" t="e">
        <f>omkostninger!$K$34</f>
        <v>#DIV/0!</v>
      </c>
      <c r="P19" s="537" t="e">
        <f t="shared" si="8"/>
        <v>#DIV/0!</v>
      </c>
      <c r="Q19" s="538" t="e">
        <f t="shared" si="4"/>
        <v>#DIV/0!</v>
      </c>
    </row>
    <row r="20" spans="1:17" x14ac:dyDescent="0.2">
      <c r="A20" s="162"/>
      <c r="B20" s="174"/>
      <c r="C20" s="149"/>
      <c r="D20" s="658"/>
      <c r="E20" s="146"/>
      <c r="F20" s="534">
        <f t="shared" si="0"/>
        <v>0</v>
      </c>
      <c r="G20" s="535">
        <f t="shared" si="1"/>
        <v>0</v>
      </c>
      <c r="H20" s="534">
        <f t="shared" si="2"/>
        <v>0</v>
      </c>
      <c r="I20" s="536">
        <f t="shared" si="3"/>
        <v>0</v>
      </c>
      <c r="J20" s="183"/>
      <c r="K20" s="536">
        <f t="shared" si="5"/>
        <v>0</v>
      </c>
      <c r="L20" s="183"/>
      <c r="M20" s="536">
        <f t="shared" si="6"/>
        <v>0</v>
      </c>
      <c r="N20" s="534">
        <f t="shared" si="7"/>
        <v>0</v>
      </c>
      <c r="O20" s="534" t="e">
        <f>omkostninger!$K$34</f>
        <v>#DIV/0!</v>
      </c>
      <c r="P20" s="537" t="e">
        <f t="shared" si="8"/>
        <v>#DIV/0!</v>
      </c>
      <c r="Q20" s="538" t="e">
        <f t="shared" si="4"/>
        <v>#DIV/0!</v>
      </c>
    </row>
    <row r="21" spans="1:17" x14ac:dyDescent="0.2">
      <c r="A21" s="163"/>
      <c r="B21" s="155"/>
      <c r="C21" s="153"/>
      <c r="D21" s="659"/>
      <c r="E21" s="144"/>
      <c r="F21" s="534">
        <f t="shared" si="0"/>
        <v>0</v>
      </c>
      <c r="G21" s="535">
        <f t="shared" si="1"/>
        <v>0</v>
      </c>
      <c r="H21" s="534">
        <f t="shared" si="2"/>
        <v>0</v>
      </c>
      <c r="I21" s="536">
        <f t="shared" si="3"/>
        <v>0</v>
      </c>
      <c r="J21" s="188"/>
      <c r="K21" s="536">
        <f t="shared" si="5"/>
        <v>0</v>
      </c>
      <c r="L21" s="188"/>
      <c r="M21" s="536">
        <f t="shared" si="6"/>
        <v>0</v>
      </c>
      <c r="N21" s="534">
        <f t="shared" si="7"/>
        <v>0</v>
      </c>
      <c r="O21" s="534" t="e">
        <f>omkostninger!$K$34</f>
        <v>#DIV/0!</v>
      </c>
      <c r="P21" s="537" t="e">
        <f t="shared" si="8"/>
        <v>#DIV/0!</v>
      </c>
      <c r="Q21" s="538" t="e">
        <f t="shared" si="4"/>
        <v>#DIV/0!</v>
      </c>
    </row>
    <row r="22" spans="1:17" x14ac:dyDescent="0.2">
      <c r="A22" s="162"/>
      <c r="B22" s="174"/>
      <c r="C22" s="149"/>
      <c r="D22" s="658"/>
      <c r="E22" s="146"/>
      <c r="F22" s="534">
        <f t="shared" si="0"/>
        <v>0</v>
      </c>
      <c r="G22" s="535">
        <f t="shared" si="1"/>
        <v>0</v>
      </c>
      <c r="H22" s="534">
        <f t="shared" si="2"/>
        <v>0</v>
      </c>
      <c r="I22" s="536">
        <f t="shared" si="3"/>
        <v>0</v>
      </c>
      <c r="J22" s="183"/>
      <c r="K22" s="536">
        <f t="shared" si="5"/>
        <v>0</v>
      </c>
      <c r="L22" s="183"/>
      <c r="M22" s="536">
        <f t="shared" si="6"/>
        <v>0</v>
      </c>
      <c r="N22" s="534">
        <f t="shared" si="7"/>
        <v>0</v>
      </c>
      <c r="O22" s="534" t="e">
        <f>omkostninger!$K$34</f>
        <v>#DIV/0!</v>
      </c>
      <c r="P22" s="537" t="e">
        <f t="shared" si="8"/>
        <v>#DIV/0!</v>
      </c>
      <c r="Q22" s="538" t="e">
        <f t="shared" si="4"/>
        <v>#DIV/0!</v>
      </c>
    </row>
    <row r="23" spans="1:17" x14ac:dyDescent="0.2">
      <c r="A23" s="163"/>
      <c r="B23" s="155"/>
      <c r="C23" s="153"/>
      <c r="D23" s="659"/>
      <c r="E23" s="144"/>
      <c r="F23" s="534">
        <f t="shared" si="0"/>
        <v>0</v>
      </c>
      <c r="G23" s="535">
        <f t="shared" si="1"/>
        <v>0</v>
      </c>
      <c r="H23" s="534">
        <f t="shared" si="2"/>
        <v>0</v>
      </c>
      <c r="I23" s="536">
        <f t="shared" si="3"/>
        <v>0</v>
      </c>
      <c r="J23" s="188"/>
      <c r="K23" s="536">
        <f t="shared" si="5"/>
        <v>0</v>
      </c>
      <c r="L23" s="188"/>
      <c r="M23" s="536">
        <f t="shared" si="6"/>
        <v>0</v>
      </c>
      <c r="N23" s="534">
        <f t="shared" si="7"/>
        <v>0</v>
      </c>
      <c r="O23" s="534" t="e">
        <f>omkostninger!$K$34</f>
        <v>#DIV/0!</v>
      </c>
      <c r="P23" s="537" t="e">
        <f t="shared" si="8"/>
        <v>#DIV/0!</v>
      </c>
      <c r="Q23" s="538" t="e">
        <f t="shared" si="4"/>
        <v>#DIV/0!</v>
      </c>
    </row>
    <row r="24" spans="1:17" x14ac:dyDescent="0.2">
      <c r="A24" s="164"/>
      <c r="B24" s="174"/>
      <c r="C24" s="149"/>
      <c r="D24" s="658"/>
      <c r="E24" s="146"/>
      <c r="F24" s="534">
        <f t="shared" si="0"/>
        <v>0</v>
      </c>
      <c r="G24" s="535">
        <f t="shared" si="1"/>
        <v>0</v>
      </c>
      <c r="H24" s="534">
        <f t="shared" si="2"/>
        <v>0</v>
      </c>
      <c r="I24" s="536">
        <f t="shared" si="3"/>
        <v>0</v>
      </c>
      <c r="J24" s="183"/>
      <c r="K24" s="536">
        <f t="shared" si="5"/>
        <v>0</v>
      </c>
      <c r="L24" s="539"/>
      <c r="M24" s="536">
        <f t="shared" si="6"/>
        <v>0</v>
      </c>
      <c r="N24" s="534">
        <f t="shared" si="7"/>
        <v>0</v>
      </c>
      <c r="O24" s="534" t="e">
        <f>omkostninger!$K$34</f>
        <v>#DIV/0!</v>
      </c>
      <c r="P24" s="537" t="e">
        <f t="shared" si="8"/>
        <v>#DIV/0!</v>
      </c>
      <c r="Q24" s="538" t="e">
        <f t="shared" si="4"/>
        <v>#DIV/0!</v>
      </c>
    </row>
    <row r="25" spans="1:17" x14ac:dyDescent="0.2">
      <c r="A25" s="163"/>
      <c r="B25" s="155"/>
      <c r="C25" s="153"/>
      <c r="D25" s="659"/>
      <c r="E25" s="144"/>
      <c r="F25" s="534">
        <f t="shared" si="0"/>
        <v>0</v>
      </c>
      <c r="G25" s="535">
        <f t="shared" si="1"/>
        <v>0</v>
      </c>
      <c r="H25" s="534">
        <f t="shared" si="2"/>
        <v>0</v>
      </c>
      <c r="I25" s="536">
        <f t="shared" si="3"/>
        <v>0</v>
      </c>
      <c r="J25" s="188"/>
      <c r="K25" s="536">
        <f t="shared" si="5"/>
        <v>0</v>
      </c>
      <c r="L25" s="188"/>
      <c r="M25" s="536">
        <f t="shared" si="6"/>
        <v>0</v>
      </c>
      <c r="N25" s="534">
        <f t="shared" si="7"/>
        <v>0</v>
      </c>
      <c r="O25" s="534" t="e">
        <f>omkostninger!$K$34</f>
        <v>#DIV/0!</v>
      </c>
      <c r="P25" s="537" t="e">
        <f t="shared" si="8"/>
        <v>#DIV/0!</v>
      </c>
      <c r="Q25" s="538" t="e">
        <f t="shared" si="4"/>
        <v>#DIV/0!</v>
      </c>
    </row>
    <row r="26" spans="1:17" x14ac:dyDescent="0.2">
      <c r="A26" s="163"/>
      <c r="B26" s="152"/>
      <c r="C26" s="153"/>
      <c r="D26" s="659"/>
      <c r="E26" s="144"/>
      <c r="F26" s="534">
        <f t="shared" ref="F26:F33" si="9">SUM(D26*E26/60)</f>
        <v>0</v>
      </c>
      <c r="G26" s="535">
        <f t="shared" si="1"/>
        <v>0</v>
      </c>
      <c r="H26" s="534">
        <f t="shared" si="2"/>
        <v>0</v>
      </c>
      <c r="I26" s="536">
        <f t="shared" si="3"/>
        <v>0</v>
      </c>
      <c r="J26" s="188"/>
      <c r="K26" s="536">
        <f t="shared" ref="K26:K33" si="10">SUM(D26*J26)</f>
        <v>0</v>
      </c>
      <c r="L26" s="188"/>
      <c r="M26" s="536">
        <f t="shared" ref="M26:M33" si="11">SUM(D26*L26)</f>
        <v>0</v>
      </c>
      <c r="N26" s="534">
        <f t="shared" ref="N26:N33" si="12">SUM(G26+H26+I26+K26+M26)</f>
        <v>0</v>
      </c>
      <c r="O26" s="534" t="e">
        <f>omkostninger!$K$34</f>
        <v>#DIV/0!</v>
      </c>
      <c r="P26" s="534" t="e">
        <f t="shared" ref="P26:P33" si="13">SUM(O26*N26)</f>
        <v>#DIV/0!</v>
      </c>
      <c r="Q26" s="538" t="e">
        <f t="shared" si="4"/>
        <v>#DIV/0!</v>
      </c>
    </row>
    <row r="27" spans="1:17" x14ac:dyDescent="0.2">
      <c r="A27" s="162"/>
      <c r="B27" s="148"/>
      <c r="C27" s="149"/>
      <c r="D27" s="658"/>
      <c r="E27" s="146"/>
      <c r="F27" s="534">
        <f t="shared" si="9"/>
        <v>0</v>
      </c>
      <c r="G27" s="535">
        <f t="shared" si="1"/>
        <v>0</v>
      </c>
      <c r="H27" s="534">
        <f t="shared" si="2"/>
        <v>0</v>
      </c>
      <c r="I27" s="536">
        <f t="shared" si="3"/>
        <v>0</v>
      </c>
      <c r="J27" s="183"/>
      <c r="K27" s="536">
        <f t="shared" si="10"/>
        <v>0</v>
      </c>
      <c r="L27" s="183"/>
      <c r="M27" s="536">
        <f t="shared" si="11"/>
        <v>0</v>
      </c>
      <c r="N27" s="534">
        <f t="shared" si="12"/>
        <v>0</v>
      </c>
      <c r="O27" s="534" t="e">
        <f>omkostninger!$K$34</f>
        <v>#DIV/0!</v>
      </c>
      <c r="P27" s="534" t="e">
        <f t="shared" si="13"/>
        <v>#DIV/0!</v>
      </c>
      <c r="Q27" s="538" t="e">
        <f t="shared" si="4"/>
        <v>#DIV/0!</v>
      </c>
    </row>
    <row r="28" spans="1:17" x14ac:dyDescent="0.2">
      <c r="A28" s="163"/>
      <c r="B28" s="152"/>
      <c r="C28" s="153"/>
      <c r="D28" s="659"/>
      <c r="E28" s="144"/>
      <c r="F28" s="534">
        <f t="shared" si="9"/>
        <v>0</v>
      </c>
      <c r="G28" s="535">
        <f t="shared" si="1"/>
        <v>0</v>
      </c>
      <c r="H28" s="534">
        <f t="shared" si="2"/>
        <v>0</v>
      </c>
      <c r="I28" s="536">
        <f t="shared" si="3"/>
        <v>0</v>
      </c>
      <c r="J28" s="188"/>
      <c r="K28" s="536">
        <f t="shared" si="10"/>
        <v>0</v>
      </c>
      <c r="L28" s="188"/>
      <c r="M28" s="536">
        <f t="shared" si="11"/>
        <v>0</v>
      </c>
      <c r="N28" s="534">
        <f t="shared" si="12"/>
        <v>0</v>
      </c>
      <c r="O28" s="534" t="e">
        <f>omkostninger!$K$34</f>
        <v>#DIV/0!</v>
      </c>
      <c r="P28" s="534" t="e">
        <f t="shared" si="13"/>
        <v>#DIV/0!</v>
      </c>
      <c r="Q28" s="538" t="e">
        <f t="shared" si="4"/>
        <v>#DIV/0!</v>
      </c>
    </row>
    <row r="29" spans="1:17" x14ac:dyDescent="0.2">
      <c r="A29" s="162"/>
      <c r="B29" s="148"/>
      <c r="C29" s="149"/>
      <c r="D29" s="658"/>
      <c r="E29" s="146"/>
      <c r="F29" s="534">
        <f t="shared" si="9"/>
        <v>0</v>
      </c>
      <c r="G29" s="535">
        <f t="shared" si="1"/>
        <v>0</v>
      </c>
      <c r="H29" s="534">
        <f t="shared" si="2"/>
        <v>0</v>
      </c>
      <c r="I29" s="536">
        <f t="shared" si="3"/>
        <v>0</v>
      </c>
      <c r="J29" s="183"/>
      <c r="K29" s="536">
        <f t="shared" si="10"/>
        <v>0</v>
      </c>
      <c r="L29" s="183"/>
      <c r="M29" s="536">
        <f t="shared" si="11"/>
        <v>0</v>
      </c>
      <c r="N29" s="534">
        <f t="shared" si="12"/>
        <v>0</v>
      </c>
      <c r="O29" s="534" t="e">
        <f>omkostninger!$K$34</f>
        <v>#DIV/0!</v>
      </c>
      <c r="P29" s="534" t="e">
        <f t="shared" si="13"/>
        <v>#DIV/0!</v>
      </c>
      <c r="Q29" s="538" t="e">
        <f t="shared" si="4"/>
        <v>#DIV/0!</v>
      </c>
    </row>
    <row r="30" spans="1:17" x14ac:dyDescent="0.2">
      <c r="A30" s="163"/>
      <c r="B30" s="152"/>
      <c r="C30" s="153"/>
      <c r="D30" s="659"/>
      <c r="E30" s="144"/>
      <c r="F30" s="534">
        <f t="shared" si="9"/>
        <v>0</v>
      </c>
      <c r="G30" s="535">
        <f t="shared" si="1"/>
        <v>0</v>
      </c>
      <c r="H30" s="534">
        <f t="shared" si="2"/>
        <v>0</v>
      </c>
      <c r="I30" s="536">
        <f t="shared" si="3"/>
        <v>0</v>
      </c>
      <c r="J30" s="188"/>
      <c r="K30" s="536">
        <f t="shared" si="10"/>
        <v>0</v>
      </c>
      <c r="L30" s="188"/>
      <c r="M30" s="536">
        <f t="shared" si="11"/>
        <v>0</v>
      </c>
      <c r="N30" s="534">
        <f t="shared" si="12"/>
        <v>0</v>
      </c>
      <c r="O30" s="534" t="e">
        <f>omkostninger!$K$34</f>
        <v>#DIV/0!</v>
      </c>
      <c r="P30" s="534" t="e">
        <f t="shared" si="13"/>
        <v>#DIV/0!</v>
      </c>
      <c r="Q30" s="538" t="e">
        <f t="shared" si="4"/>
        <v>#DIV/0!</v>
      </c>
    </row>
    <row r="31" spans="1:17" x14ac:dyDescent="0.2">
      <c r="A31" s="162"/>
      <c r="B31" s="157"/>
      <c r="C31" s="158"/>
      <c r="D31" s="661"/>
      <c r="E31" s="145"/>
      <c r="F31" s="534">
        <f t="shared" si="9"/>
        <v>0</v>
      </c>
      <c r="G31" s="535">
        <f t="shared" si="1"/>
        <v>0</v>
      </c>
      <c r="H31" s="534">
        <f t="shared" si="2"/>
        <v>0</v>
      </c>
      <c r="I31" s="536">
        <f t="shared" si="3"/>
        <v>0</v>
      </c>
      <c r="J31" s="539"/>
      <c r="K31" s="536">
        <f t="shared" si="10"/>
        <v>0</v>
      </c>
      <c r="L31" s="539"/>
      <c r="M31" s="536">
        <f t="shared" si="11"/>
        <v>0</v>
      </c>
      <c r="N31" s="534">
        <f t="shared" si="12"/>
        <v>0</v>
      </c>
      <c r="O31" s="534" t="e">
        <f>omkostninger!$K$34</f>
        <v>#DIV/0!</v>
      </c>
      <c r="P31" s="534" t="e">
        <f t="shared" si="13"/>
        <v>#DIV/0!</v>
      </c>
      <c r="Q31" s="538" t="e">
        <f t="shared" si="4"/>
        <v>#DIV/0!</v>
      </c>
    </row>
    <row r="32" spans="1:17" x14ac:dyDescent="0.2">
      <c r="A32" s="163"/>
      <c r="B32" s="152"/>
      <c r="C32" s="153"/>
      <c r="D32" s="659"/>
      <c r="E32" s="144"/>
      <c r="F32" s="534">
        <f t="shared" si="9"/>
        <v>0</v>
      </c>
      <c r="G32" s="535">
        <f t="shared" si="1"/>
        <v>0</v>
      </c>
      <c r="H32" s="534">
        <f t="shared" si="2"/>
        <v>0</v>
      </c>
      <c r="I32" s="536">
        <f t="shared" si="3"/>
        <v>0</v>
      </c>
      <c r="J32" s="188"/>
      <c r="K32" s="536">
        <f t="shared" si="10"/>
        <v>0</v>
      </c>
      <c r="L32" s="188"/>
      <c r="M32" s="536">
        <f t="shared" si="11"/>
        <v>0</v>
      </c>
      <c r="N32" s="534">
        <f t="shared" si="12"/>
        <v>0</v>
      </c>
      <c r="O32" s="534" t="e">
        <f>omkostninger!$K$34</f>
        <v>#DIV/0!</v>
      </c>
      <c r="P32" s="534" t="e">
        <f t="shared" si="13"/>
        <v>#DIV/0!</v>
      </c>
      <c r="Q32" s="538" t="e">
        <f t="shared" si="4"/>
        <v>#DIV/0!</v>
      </c>
    </row>
    <row r="33" spans="1:17" ht="13.5" thickBot="1" x14ac:dyDescent="0.25">
      <c r="A33" s="162"/>
      <c r="B33" s="148"/>
      <c r="C33" s="149"/>
      <c r="D33" s="658"/>
      <c r="E33" s="146"/>
      <c r="F33" s="534">
        <f t="shared" si="9"/>
        <v>0</v>
      </c>
      <c r="G33" s="535">
        <f t="shared" si="1"/>
        <v>0</v>
      </c>
      <c r="H33" s="534">
        <f t="shared" si="2"/>
        <v>0</v>
      </c>
      <c r="I33" s="536">
        <f t="shared" si="3"/>
        <v>0</v>
      </c>
      <c r="J33" s="183"/>
      <c r="K33" s="536">
        <f t="shared" si="10"/>
        <v>0</v>
      </c>
      <c r="L33" s="183"/>
      <c r="M33" s="536">
        <f t="shared" si="11"/>
        <v>0</v>
      </c>
      <c r="N33" s="534">
        <f t="shared" si="12"/>
        <v>0</v>
      </c>
      <c r="O33" s="534" t="e">
        <f>omkostninger!$K$34</f>
        <v>#DIV/0!</v>
      </c>
      <c r="P33" s="534" t="e">
        <f t="shared" si="13"/>
        <v>#DIV/0!</v>
      </c>
      <c r="Q33" s="538" t="e">
        <f t="shared" si="4"/>
        <v>#DIV/0!</v>
      </c>
    </row>
    <row r="34" spans="1:17" ht="13.5" thickBot="1" x14ac:dyDescent="0.25">
      <c r="A34" s="134" t="s">
        <v>37</v>
      </c>
      <c r="B34" s="36"/>
      <c r="C34" s="70"/>
      <c r="D34" s="662"/>
      <c r="E34" s="71"/>
      <c r="F34" s="541">
        <f>SUM(F9:F33)</f>
        <v>0</v>
      </c>
      <c r="G34" s="541">
        <f>SUM(G9:G33)</f>
        <v>0</v>
      </c>
      <c r="H34" s="541">
        <f>SUM(H9:H33)</f>
        <v>0</v>
      </c>
      <c r="I34" s="541">
        <f>SUM(I9:I33)</f>
        <v>0</v>
      </c>
      <c r="J34" s="542"/>
      <c r="K34" s="541">
        <f>SUM(K9:K33)</f>
        <v>0</v>
      </c>
      <c r="L34" s="542"/>
      <c r="M34" s="541">
        <f>SUM(M9:M33)</f>
        <v>0</v>
      </c>
      <c r="N34" s="541">
        <f>SUM(N9:N33)</f>
        <v>0</v>
      </c>
      <c r="O34" s="543"/>
      <c r="P34" s="541" t="e">
        <f>SUM(P9:P33)</f>
        <v>#DIV/0!</v>
      </c>
      <c r="Q34" s="544"/>
    </row>
    <row r="35" spans="1:17" ht="13.5" thickBot="1" x14ac:dyDescent="0.25">
      <c r="A35" s="135"/>
      <c r="B35" s="110"/>
      <c r="C35" s="111"/>
      <c r="D35" s="663"/>
      <c r="E35" s="112"/>
      <c r="F35" s="545"/>
      <c r="G35" s="545"/>
      <c r="H35" s="545"/>
      <c r="I35" s="546"/>
      <c r="J35" s="547"/>
      <c r="K35" s="546"/>
      <c r="L35" s="547"/>
      <c r="M35" s="546"/>
      <c r="N35" s="548"/>
      <c r="O35" s="549"/>
      <c r="P35" s="545"/>
      <c r="Q35" s="550"/>
    </row>
    <row r="36" spans="1:17" ht="21" thickTop="1" x14ac:dyDescent="0.3">
      <c r="A36" s="60"/>
      <c r="B36" s="61"/>
      <c r="C36" s="61"/>
      <c r="D36" s="664"/>
      <c r="E36" s="689"/>
      <c r="F36" s="689"/>
      <c r="G36" s="689"/>
      <c r="H36" s="689"/>
      <c r="I36" s="689"/>
      <c r="J36" s="551"/>
      <c r="K36" s="551"/>
      <c r="L36" s="551"/>
      <c r="M36" s="551"/>
      <c r="N36" s="552"/>
      <c r="O36" s="553"/>
      <c r="P36" s="554"/>
      <c r="Q36" s="555"/>
    </row>
    <row r="37" spans="1:17" x14ac:dyDescent="0.2">
      <c r="A37" s="6"/>
      <c r="B37" s="7"/>
      <c r="C37" s="7"/>
      <c r="D37" s="665"/>
      <c r="E37" s="690"/>
      <c r="F37" s="691"/>
      <c r="G37" s="691"/>
      <c r="H37" s="691"/>
      <c r="I37" s="691"/>
      <c r="J37" s="556"/>
      <c r="K37" s="556"/>
      <c r="L37" s="556"/>
      <c r="M37" s="556"/>
      <c r="N37" s="556"/>
      <c r="O37" s="556"/>
      <c r="P37" s="556"/>
      <c r="Q37" s="556"/>
    </row>
    <row r="38" spans="1:17" ht="6" customHeight="1" x14ac:dyDescent="0.2">
      <c r="A38" s="6"/>
      <c r="B38" s="7"/>
      <c r="C38" s="7"/>
      <c r="D38" s="665"/>
      <c r="E38" s="690"/>
      <c r="F38" s="691"/>
      <c r="G38" s="691"/>
      <c r="H38" s="691"/>
      <c r="I38" s="691"/>
      <c r="J38" s="556"/>
      <c r="K38" s="556"/>
      <c r="L38" s="556"/>
      <c r="M38" s="556"/>
      <c r="N38" s="556"/>
      <c r="O38" s="556"/>
      <c r="P38" s="556"/>
      <c r="Q38" s="556"/>
    </row>
    <row r="39" spans="1:17" ht="13.5" thickBot="1" x14ac:dyDescent="0.25">
      <c r="D39" s="666"/>
      <c r="E39" s="103"/>
      <c r="F39" s="103"/>
      <c r="G39" s="103"/>
      <c r="H39" s="103"/>
      <c r="I39" s="103"/>
      <c r="J39" s="557"/>
      <c r="K39" s="557"/>
      <c r="L39" s="557"/>
      <c r="M39" s="557"/>
      <c r="N39" s="557"/>
      <c r="O39" s="557"/>
      <c r="P39" s="557"/>
      <c r="Q39" s="557"/>
    </row>
    <row r="40" spans="1:17" ht="21.75" thickTop="1" thickBot="1" x14ac:dyDescent="0.35">
      <c r="A40" s="136"/>
      <c r="B40" s="137" t="s">
        <v>18</v>
      </c>
      <c r="C40" s="137"/>
      <c r="D40" s="667"/>
      <c r="E40" s="692"/>
      <c r="F40" s="692"/>
      <c r="G40" s="692"/>
      <c r="H40" s="692"/>
      <c r="I40" s="692"/>
      <c r="J40" s="558"/>
      <c r="K40" s="559" t="s">
        <v>113</v>
      </c>
      <c r="L40" s="559"/>
      <c r="M40" s="559"/>
      <c r="N40" s="560"/>
      <c r="O40" s="561"/>
      <c r="P40" s="562" t="s">
        <v>49</v>
      </c>
      <c r="Q40" s="563">
        <v>2</v>
      </c>
    </row>
    <row r="41" spans="1:17" x14ac:dyDescent="0.2">
      <c r="A41" s="127"/>
      <c r="B41" s="7"/>
      <c r="C41" s="7"/>
      <c r="D41" s="665"/>
      <c r="E41" s="690"/>
      <c r="F41" s="691"/>
      <c r="G41" s="691"/>
      <c r="H41" s="693"/>
      <c r="I41" s="693"/>
      <c r="J41" s="553"/>
      <c r="K41" s="556"/>
      <c r="L41" s="556"/>
      <c r="M41" s="556"/>
      <c r="N41" s="564"/>
      <c r="O41" s="564"/>
      <c r="P41" s="564"/>
      <c r="Q41" s="565"/>
    </row>
    <row r="42" spans="1:17" ht="13.5" thickBot="1" x14ac:dyDescent="0.25">
      <c r="A42" s="128"/>
      <c r="B42" s="12"/>
      <c r="C42" s="12"/>
      <c r="D42" s="668"/>
      <c r="E42" s="694"/>
      <c r="F42" s="695"/>
      <c r="G42" s="695"/>
      <c r="H42" s="695"/>
      <c r="I42" s="695"/>
      <c r="J42" s="566"/>
      <c r="K42" s="566"/>
      <c r="L42" s="566"/>
      <c r="M42" s="566"/>
      <c r="N42" s="566"/>
      <c r="O42" s="566"/>
      <c r="P42" s="566"/>
      <c r="Q42" s="567"/>
    </row>
    <row r="43" spans="1:17" x14ac:dyDescent="0.2">
      <c r="A43" s="129"/>
      <c r="B43" s="73"/>
      <c r="C43" s="73"/>
      <c r="D43" s="665"/>
      <c r="E43" s="750" t="s">
        <v>0</v>
      </c>
      <c r="F43" s="751"/>
      <c r="G43" s="751"/>
      <c r="H43" s="751"/>
      <c r="I43" s="752"/>
      <c r="J43" s="744" t="s">
        <v>1</v>
      </c>
      <c r="K43" s="756"/>
      <c r="L43" s="744" t="s">
        <v>2</v>
      </c>
      <c r="M43" s="756"/>
      <c r="N43" s="564"/>
      <c r="O43" s="564"/>
      <c r="P43" s="744" t="s">
        <v>3</v>
      </c>
      <c r="Q43" s="745"/>
    </row>
    <row r="44" spans="1:17" ht="13.5" thickBot="1" x14ac:dyDescent="0.25">
      <c r="A44" s="128"/>
      <c r="B44" s="12" t="s">
        <v>27</v>
      </c>
      <c r="C44" s="12"/>
      <c r="D44" s="668"/>
      <c r="E44" s="753"/>
      <c r="F44" s="754"/>
      <c r="G44" s="754"/>
      <c r="H44" s="754"/>
      <c r="I44" s="755"/>
      <c r="J44" s="757"/>
      <c r="K44" s="758"/>
      <c r="L44" s="757"/>
      <c r="M44" s="758"/>
      <c r="N44" s="566"/>
      <c r="O44" s="566"/>
      <c r="P44" s="746"/>
      <c r="Q44" s="747"/>
    </row>
    <row r="45" spans="1:17" ht="13.5" thickBot="1" x14ac:dyDescent="0.25">
      <c r="A45" s="130"/>
      <c r="B45" s="36"/>
      <c r="C45" s="36"/>
      <c r="D45" s="669"/>
      <c r="E45" s="693"/>
      <c r="F45" s="693"/>
      <c r="G45" s="693"/>
      <c r="H45" s="693"/>
      <c r="I45" s="693"/>
      <c r="J45" s="553"/>
      <c r="K45" s="553"/>
      <c r="L45" s="553"/>
      <c r="M45" s="553"/>
      <c r="N45" s="553"/>
      <c r="O45" s="553"/>
      <c r="P45" s="553"/>
      <c r="Q45" s="568"/>
    </row>
    <row r="46" spans="1:17" x14ac:dyDescent="0.2">
      <c r="A46" s="131" t="s">
        <v>4</v>
      </c>
      <c r="B46" s="748" t="s">
        <v>5</v>
      </c>
      <c r="C46" s="15" t="s">
        <v>6</v>
      </c>
      <c r="D46" s="670" t="s">
        <v>7</v>
      </c>
      <c r="E46" s="696" t="s">
        <v>44</v>
      </c>
      <c r="F46" s="697" t="s">
        <v>40</v>
      </c>
      <c r="G46" s="697" t="s">
        <v>46</v>
      </c>
      <c r="H46" s="697" t="s">
        <v>48</v>
      </c>
      <c r="I46" s="698" t="s">
        <v>9</v>
      </c>
      <c r="J46" s="569" t="s">
        <v>8</v>
      </c>
      <c r="K46" s="571" t="s">
        <v>10</v>
      </c>
      <c r="L46" s="569" t="s">
        <v>8</v>
      </c>
      <c r="M46" s="571" t="s">
        <v>11</v>
      </c>
      <c r="N46" s="570" t="s">
        <v>22</v>
      </c>
      <c r="O46" s="570" t="s">
        <v>12</v>
      </c>
      <c r="P46" s="570" t="s">
        <v>23</v>
      </c>
      <c r="Q46" s="572"/>
    </row>
    <row r="47" spans="1:17" ht="13.5" thickBot="1" x14ac:dyDescent="0.25">
      <c r="A47" s="132" t="s">
        <v>13</v>
      </c>
      <c r="B47" s="749"/>
      <c r="C47" s="17" t="s">
        <v>14</v>
      </c>
      <c r="D47" s="671" t="s">
        <v>15</v>
      </c>
      <c r="E47" s="699" t="s">
        <v>45</v>
      </c>
      <c r="F47" s="700" t="s">
        <v>20</v>
      </c>
      <c r="G47" s="700" t="s">
        <v>47</v>
      </c>
      <c r="H47" s="704">
        <f>$H$8</f>
        <v>0</v>
      </c>
      <c r="I47" s="705">
        <f>$I$8</f>
        <v>0</v>
      </c>
      <c r="J47" s="573" t="s">
        <v>16</v>
      </c>
      <c r="K47" s="575"/>
      <c r="L47" s="573" t="s">
        <v>16</v>
      </c>
      <c r="M47" s="575" t="s">
        <v>17</v>
      </c>
      <c r="N47" s="574" t="s">
        <v>16</v>
      </c>
      <c r="O47" s="574"/>
      <c r="P47" s="574" t="s">
        <v>16</v>
      </c>
      <c r="Q47" s="576"/>
    </row>
    <row r="48" spans="1:17" x14ac:dyDescent="0.2">
      <c r="A48" s="162"/>
      <c r="B48" s="174"/>
      <c r="C48" s="149"/>
      <c r="D48" s="672"/>
      <c r="E48" s="146"/>
      <c r="F48" s="534">
        <f t="shared" ref="F48:F59" si="14">SUM(D48*E48/60)</f>
        <v>0</v>
      </c>
      <c r="G48" s="535">
        <f t="shared" ref="G48:G72" si="15">SUM(F48*$B$4)</f>
        <v>0</v>
      </c>
      <c r="H48" s="534">
        <f t="shared" ref="H48:H72" si="16">G48*$H$8</f>
        <v>0</v>
      </c>
      <c r="I48" s="536">
        <f t="shared" ref="I48:I72" si="17">(G48+H48)*$I$8</f>
        <v>0</v>
      </c>
      <c r="J48" s="183"/>
      <c r="K48" s="536">
        <f t="shared" ref="K48:K59" si="18">SUM(D48*J48)</f>
        <v>0</v>
      </c>
      <c r="L48" s="183"/>
      <c r="M48" s="536">
        <f t="shared" ref="M48:M59" si="19">SUM(D48*L48)</f>
        <v>0</v>
      </c>
      <c r="N48" s="534">
        <f t="shared" ref="N48:N59" si="20">SUM(G48+H48+I48+K48+M48)</f>
        <v>0</v>
      </c>
      <c r="O48" s="534" t="e">
        <f>omkostninger!$K$34</f>
        <v>#DIV/0!</v>
      </c>
      <c r="P48" s="537" t="e">
        <f t="shared" ref="P48:P59" si="21">SUM(O48*N48)</f>
        <v>#DIV/0!</v>
      </c>
      <c r="Q48" s="538" t="e">
        <f>SUM(D48/P48)</f>
        <v>#DIV/0!</v>
      </c>
    </row>
    <row r="49" spans="1:17" x14ac:dyDescent="0.2">
      <c r="A49" s="163"/>
      <c r="B49" s="155"/>
      <c r="C49" s="153"/>
      <c r="D49" s="673"/>
      <c r="E49" s="144"/>
      <c r="F49" s="534">
        <f t="shared" si="14"/>
        <v>0</v>
      </c>
      <c r="G49" s="535">
        <f t="shared" si="15"/>
        <v>0</v>
      </c>
      <c r="H49" s="534">
        <f t="shared" si="16"/>
        <v>0</v>
      </c>
      <c r="I49" s="536">
        <f t="shared" si="17"/>
        <v>0</v>
      </c>
      <c r="J49" s="188"/>
      <c r="K49" s="536">
        <f t="shared" si="18"/>
        <v>0</v>
      </c>
      <c r="L49" s="188"/>
      <c r="M49" s="536">
        <f t="shared" si="19"/>
        <v>0</v>
      </c>
      <c r="N49" s="534">
        <f t="shared" si="20"/>
        <v>0</v>
      </c>
      <c r="O49" s="534" t="e">
        <f>omkostninger!$K$34</f>
        <v>#DIV/0!</v>
      </c>
      <c r="P49" s="537" t="e">
        <f t="shared" si="21"/>
        <v>#DIV/0!</v>
      </c>
      <c r="Q49" s="538" t="e">
        <f t="shared" ref="Q49:Q72" si="22">SUM(D49/P49)</f>
        <v>#DIV/0!</v>
      </c>
    </row>
    <row r="50" spans="1:17" x14ac:dyDescent="0.2">
      <c r="A50" s="162"/>
      <c r="B50" s="174"/>
      <c r="C50" s="149"/>
      <c r="D50" s="672"/>
      <c r="E50" s="146"/>
      <c r="F50" s="534">
        <f t="shared" si="14"/>
        <v>0</v>
      </c>
      <c r="G50" s="535">
        <f t="shared" si="15"/>
        <v>0</v>
      </c>
      <c r="H50" s="534">
        <f t="shared" si="16"/>
        <v>0</v>
      </c>
      <c r="I50" s="536">
        <f t="shared" si="17"/>
        <v>0</v>
      </c>
      <c r="J50" s="183"/>
      <c r="K50" s="536">
        <f t="shared" si="18"/>
        <v>0</v>
      </c>
      <c r="L50" s="183"/>
      <c r="M50" s="536">
        <f t="shared" si="19"/>
        <v>0</v>
      </c>
      <c r="N50" s="534">
        <f t="shared" si="20"/>
        <v>0</v>
      </c>
      <c r="O50" s="534" t="e">
        <f>omkostninger!$K$34</f>
        <v>#DIV/0!</v>
      </c>
      <c r="P50" s="537" t="e">
        <f t="shared" si="21"/>
        <v>#DIV/0!</v>
      </c>
      <c r="Q50" s="538" t="e">
        <f t="shared" si="22"/>
        <v>#DIV/0!</v>
      </c>
    </row>
    <row r="51" spans="1:17" x14ac:dyDescent="0.2">
      <c r="A51" s="163"/>
      <c r="B51" s="155"/>
      <c r="C51" s="153"/>
      <c r="D51" s="673"/>
      <c r="E51" s="144"/>
      <c r="F51" s="534">
        <f t="shared" si="14"/>
        <v>0</v>
      </c>
      <c r="G51" s="535">
        <f t="shared" si="15"/>
        <v>0</v>
      </c>
      <c r="H51" s="534">
        <f t="shared" si="16"/>
        <v>0</v>
      </c>
      <c r="I51" s="536">
        <f t="shared" si="17"/>
        <v>0</v>
      </c>
      <c r="J51" s="188"/>
      <c r="K51" s="536">
        <f t="shared" si="18"/>
        <v>0</v>
      </c>
      <c r="L51" s="188"/>
      <c r="M51" s="536">
        <f t="shared" si="19"/>
        <v>0</v>
      </c>
      <c r="N51" s="534">
        <f t="shared" si="20"/>
        <v>0</v>
      </c>
      <c r="O51" s="534" t="e">
        <f>omkostninger!$K$34</f>
        <v>#DIV/0!</v>
      </c>
      <c r="P51" s="537" t="e">
        <f t="shared" si="21"/>
        <v>#DIV/0!</v>
      </c>
      <c r="Q51" s="538" t="e">
        <f t="shared" si="22"/>
        <v>#DIV/0!</v>
      </c>
    </row>
    <row r="52" spans="1:17" x14ac:dyDescent="0.2">
      <c r="A52" s="162"/>
      <c r="B52" s="174"/>
      <c r="C52" s="149"/>
      <c r="D52" s="672"/>
      <c r="E52" s="146"/>
      <c r="F52" s="534">
        <f t="shared" si="14"/>
        <v>0</v>
      </c>
      <c r="G52" s="535">
        <f t="shared" si="15"/>
        <v>0</v>
      </c>
      <c r="H52" s="534">
        <f t="shared" si="16"/>
        <v>0</v>
      </c>
      <c r="I52" s="536">
        <f t="shared" si="17"/>
        <v>0</v>
      </c>
      <c r="J52" s="183"/>
      <c r="K52" s="536">
        <f t="shared" si="18"/>
        <v>0</v>
      </c>
      <c r="L52" s="183"/>
      <c r="M52" s="536">
        <f t="shared" si="19"/>
        <v>0</v>
      </c>
      <c r="N52" s="534">
        <f t="shared" si="20"/>
        <v>0</v>
      </c>
      <c r="O52" s="534" t="e">
        <f>omkostninger!$K$34</f>
        <v>#DIV/0!</v>
      </c>
      <c r="P52" s="537" t="e">
        <f t="shared" si="21"/>
        <v>#DIV/0!</v>
      </c>
      <c r="Q52" s="538" t="e">
        <f t="shared" si="22"/>
        <v>#DIV/0!</v>
      </c>
    </row>
    <row r="53" spans="1:17" x14ac:dyDescent="0.2">
      <c r="A53" s="163"/>
      <c r="B53" s="155"/>
      <c r="C53" s="153"/>
      <c r="D53" s="673"/>
      <c r="E53" s="144"/>
      <c r="F53" s="534">
        <f t="shared" si="14"/>
        <v>0</v>
      </c>
      <c r="G53" s="535">
        <f t="shared" si="15"/>
        <v>0</v>
      </c>
      <c r="H53" s="534">
        <f t="shared" si="16"/>
        <v>0</v>
      </c>
      <c r="I53" s="536">
        <f t="shared" si="17"/>
        <v>0</v>
      </c>
      <c r="J53" s="188"/>
      <c r="K53" s="536">
        <f t="shared" si="18"/>
        <v>0</v>
      </c>
      <c r="L53" s="188"/>
      <c r="M53" s="536">
        <f t="shared" si="19"/>
        <v>0</v>
      </c>
      <c r="N53" s="534">
        <f t="shared" si="20"/>
        <v>0</v>
      </c>
      <c r="O53" s="534" t="e">
        <f>omkostninger!$K$34</f>
        <v>#DIV/0!</v>
      </c>
      <c r="P53" s="537" t="e">
        <f t="shared" si="21"/>
        <v>#DIV/0!</v>
      </c>
      <c r="Q53" s="538" t="e">
        <f t="shared" si="22"/>
        <v>#DIV/0!</v>
      </c>
    </row>
    <row r="54" spans="1:17" x14ac:dyDescent="0.2">
      <c r="A54" s="162"/>
      <c r="B54" s="174"/>
      <c r="C54" s="149"/>
      <c r="D54" s="672"/>
      <c r="E54" s="146"/>
      <c r="F54" s="534">
        <f t="shared" si="14"/>
        <v>0</v>
      </c>
      <c r="G54" s="535">
        <f t="shared" si="15"/>
        <v>0</v>
      </c>
      <c r="H54" s="534">
        <f t="shared" si="16"/>
        <v>0</v>
      </c>
      <c r="I54" s="536">
        <f t="shared" si="17"/>
        <v>0</v>
      </c>
      <c r="J54" s="183"/>
      <c r="K54" s="536">
        <f t="shared" si="18"/>
        <v>0</v>
      </c>
      <c r="L54" s="183"/>
      <c r="M54" s="536">
        <f t="shared" si="19"/>
        <v>0</v>
      </c>
      <c r="N54" s="534">
        <f t="shared" si="20"/>
        <v>0</v>
      </c>
      <c r="O54" s="534" t="e">
        <f>omkostninger!$K$34</f>
        <v>#DIV/0!</v>
      </c>
      <c r="P54" s="537" t="e">
        <f t="shared" si="21"/>
        <v>#DIV/0!</v>
      </c>
      <c r="Q54" s="538" t="e">
        <f t="shared" si="22"/>
        <v>#DIV/0!</v>
      </c>
    </row>
    <row r="55" spans="1:17" x14ac:dyDescent="0.2">
      <c r="A55" s="163"/>
      <c r="B55" s="155"/>
      <c r="C55" s="153"/>
      <c r="D55" s="673"/>
      <c r="E55" s="144"/>
      <c r="F55" s="534">
        <f t="shared" si="14"/>
        <v>0</v>
      </c>
      <c r="G55" s="535">
        <f t="shared" si="15"/>
        <v>0</v>
      </c>
      <c r="H55" s="534">
        <f t="shared" si="16"/>
        <v>0</v>
      </c>
      <c r="I55" s="536">
        <f t="shared" si="17"/>
        <v>0</v>
      </c>
      <c r="J55" s="188"/>
      <c r="K55" s="536">
        <f t="shared" si="18"/>
        <v>0</v>
      </c>
      <c r="L55" s="188"/>
      <c r="M55" s="536">
        <f t="shared" si="19"/>
        <v>0</v>
      </c>
      <c r="N55" s="534">
        <f t="shared" si="20"/>
        <v>0</v>
      </c>
      <c r="O55" s="534" t="e">
        <f>omkostninger!$K$34</f>
        <v>#DIV/0!</v>
      </c>
      <c r="P55" s="537" t="e">
        <f t="shared" si="21"/>
        <v>#DIV/0!</v>
      </c>
      <c r="Q55" s="538" t="e">
        <f t="shared" si="22"/>
        <v>#DIV/0!</v>
      </c>
    </row>
    <row r="56" spans="1:17" x14ac:dyDescent="0.2">
      <c r="A56" s="162"/>
      <c r="B56" s="174"/>
      <c r="C56" s="149"/>
      <c r="D56" s="672"/>
      <c r="E56" s="146"/>
      <c r="F56" s="534">
        <f t="shared" si="14"/>
        <v>0</v>
      </c>
      <c r="G56" s="535">
        <f t="shared" si="15"/>
        <v>0</v>
      </c>
      <c r="H56" s="534">
        <f t="shared" si="16"/>
        <v>0</v>
      </c>
      <c r="I56" s="536">
        <f t="shared" si="17"/>
        <v>0</v>
      </c>
      <c r="J56" s="539"/>
      <c r="K56" s="536">
        <f t="shared" si="18"/>
        <v>0</v>
      </c>
      <c r="L56" s="539"/>
      <c r="M56" s="536">
        <f t="shared" si="19"/>
        <v>0</v>
      </c>
      <c r="N56" s="534">
        <f t="shared" si="20"/>
        <v>0</v>
      </c>
      <c r="O56" s="534" t="e">
        <f>omkostninger!$K$34</f>
        <v>#DIV/0!</v>
      </c>
      <c r="P56" s="537" t="e">
        <f t="shared" si="21"/>
        <v>#DIV/0!</v>
      </c>
      <c r="Q56" s="538" t="e">
        <f t="shared" si="22"/>
        <v>#DIV/0!</v>
      </c>
    </row>
    <row r="57" spans="1:17" x14ac:dyDescent="0.2">
      <c r="A57" s="163"/>
      <c r="B57" s="155"/>
      <c r="C57" s="153"/>
      <c r="D57" s="673"/>
      <c r="E57" s="144"/>
      <c r="F57" s="534">
        <f t="shared" si="14"/>
        <v>0</v>
      </c>
      <c r="G57" s="535">
        <f t="shared" si="15"/>
        <v>0</v>
      </c>
      <c r="H57" s="534">
        <f t="shared" si="16"/>
        <v>0</v>
      </c>
      <c r="I57" s="536">
        <f t="shared" si="17"/>
        <v>0</v>
      </c>
      <c r="J57" s="188"/>
      <c r="K57" s="536">
        <f t="shared" si="18"/>
        <v>0</v>
      </c>
      <c r="L57" s="188"/>
      <c r="M57" s="536">
        <f t="shared" si="19"/>
        <v>0</v>
      </c>
      <c r="N57" s="534">
        <f t="shared" si="20"/>
        <v>0</v>
      </c>
      <c r="O57" s="534" t="e">
        <f>omkostninger!$K$34</f>
        <v>#DIV/0!</v>
      </c>
      <c r="P57" s="537" t="e">
        <f t="shared" si="21"/>
        <v>#DIV/0!</v>
      </c>
      <c r="Q57" s="538" t="e">
        <f t="shared" si="22"/>
        <v>#DIV/0!</v>
      </c>
    </row>
    <row r="58" spans="1:17" x14ac:dyDescent="0.2">
      <c r="A58" s="169"/>
      <c r="B58" s="174"/>
      <c r="C58" s="149"/>
      <c r="D58" s="672"/>
      <c r="E58" s="146"/>
      <c r="F58" s="534">
        <f t="shared" si="14"/>
        <v>0</v>
      </c>
      <c r="G58" s="535">
        <f t="shared" si="15"/>
        <v>0</v>
      </c>
      <c r="H58" s="534">
        <f t="shared" si="16"/>
        <v>0</v>
      </c>
      <c r="I58" s="536">
        <f t="shared" si="17"/>
        <v>0</v>
      </c>
      <c r="J58" s="183"/>
      <c r="K58" s="536">
        <f t="shared" si="18"/>
        <v>0</v>
      </c>
      <c r="L58" s="183"/>
      <c r="M58" s="536">
        <f t="shared" si="19"/>
        <v>0</v>
      </c>
      <c r="N58" s="534">
        <f t="shared" si="20"/>
        <v>0</v>
      </c>
      <c r="O58" s="534" t="e">
        <f>omkostninger!$K$34</f>
        <v>#DIV/0!</v>
      </c>
      <c r="P58" s="537" t="e">
        <f t="shared" si="21"/>
        <v>#DIV/0!</v>
      </c>
      <c r="Q58" s="538" t="e">
        <f t="shared" si="22"/>
        <v>#DIV/0!</v>
      </c>
    </row>
    <row r="59" spans="1:17" x14ac:dyDescent="0.2">
      <c r="A59" s="163"/>
      <c r="B59" s="155"/>
      <c r="C59" s="153"/>
      <c r="D59" s="673"/>
      <c r="E59" s="144"/>
      <c r="F59" s="534">
        <f t="shared" si="14"/>
        <v>0</v>
      </c>
      <c r="G59" s="535">
        <f t="shared" si="15"/>
        <v>0</v>
      </c>
      <c r="H59" s="534">
        <f t="shared" si="16"/>
        <v>0</v>
      </c>
      <c r="I59" s="536">
        <f t="shared" si="17"/>
        <v>0</v>
      </c>
      <c r="J59" s="188"/>
      <c r="K59" s="536">
        <f t="shared" si="18"/>
        <v>0</v>
      </c>
      <c r="L59" s="188"/>
      <c r="M59" s="536">
        <f t="shared" si="19"/>
        <v>0</v>
      </c>
      <c r="N59" s="534">
        <f t="shared" si="20"/>
        <v>0</v>
      </c>
      <c r="O59" s="534" t="e">
        <f>omkostninger!$K$34</f>
        <v>#DIV/0!</v>
      </c>
      <c r="P59" s="537" t="e">
        <f t="shared" si="21"/>
        <v>#DIV/0!</v>
      </c>
      <c r="Q59" s="538" t="e">
        <f t="shared" si="22"/>
        <v>#DIV/0!</v>
      </c>
    </row>
    <row r="60" spans="1:17" x14ac:dyDescent="0.2">
      <c r="A60" s="162"/>
      <c r="B60" s="148"/>
      <c r="C60" s="149"/>
      <c r="D60" s="672"/>
      <c r="E60" s="146"/>
      <c r="F60" s="534">
        <f t="shared" ref="F60:F72" si="23">SUM(D60*E60/60)</f>
        <v>0</v>
      </c>
      <c r="G60" s="535">
        <f t="shared" si="15"/>
        <v>0</v>
      </c>
      <c r="H60" s="534">
        <f t="shared" si="16"/>
        <v>0</v>
      </c>
      <c r="I60" s="536">
        <f t="shared" si="17"/>
        <v>0</v>
      </c>
      <c r="J60" s="183"/>
      <c r="K60" s="536">
        <f t="shared" ref="K60:K71" si="24">SUM(D60*J60)</f>
        <v>0</v>
      </c>
      <c r="L60" s="183"/>
      <c r="M60" s="536">
        <f t="shared" ref="M60:M72" si="25">SUM(D60*L60)</f>
        <v>0</v>
      </c>
      <c r="N60" s="534">
        <f t="shared" ref="N60:N72" si="26">SUM(G60+H60+I60+K60+M60)</f>
        <v>0</v>
      </c>
      <c r="O60" s="534" t="e">
        <f>omkostninger!$K$34</f>
        <v>#DIV/0!</v>
      </c>
      <c r="P60" s="534" t="e">
        <f t="shared" ref="P60:P71" si="27">SUM(O60*N60)</f>
        <v>#DIV/0!</v>
      </c>
      <c r="Q60" s="538" t="e">
        <f t="shared" si="22"/>
        <v>#DIV/0!</v>
      </c>
    </row>
    <row r="61" spans="1:17" x14ac:dyDescent="0.2">
      <c r="A61" s="163"/>
      <c r="B61" s="152"/>
      <c r="C61" s="153"/>
      <c r="D61" s="673"/>
      <c r="E61" s="144"/>
      <c r="F61" s="534">
        <f t="shared" si="23"/>
        <v>0</v>
      </c>
      <c r="G61" s="535">
        <f t="shared" si="15"/>
        <v>0</v>
      </c>
      <c r="H61" s="534">
        <f t="shared" si="16"/>
        <v>0</v>
      </c>
      <c r="I61" s="536">
        <f t="shared" si="17"/>
        <v>0</v>
      </c>
      <c r="J61" s="188"/>
      <c r="K61" s="536">
        <f t="shared" si="24"/>
        <v>0</v>
      </c>
      <c r="L61" s="188"/>
      <c r="M61" s="536">
        <f t="shared" si="25"/>
        <v>0</v>
      </c>
      <c r="N61" s="534">
        <f t="shared" si="26"/>
        <v>0</v>
      </c>
      <c r="O61" s="534" t="e">
        <f>omkostninger!$K$34</f>
        <v>#DIV/0!</v>
      </c>
      <c r="P61" s="534" t="e">
        <f t="shared" si="27"/>
        <v>#DIV/0!</v>
      </c>
      <c r="Q61" s="538" t="e">
        <f t="shared" si="22"/>
        <v>#DIV/0!</v>
      </c>
    </row>
    <row r="62" spans="1:17" x14ac:dyDescent="0.2">
      <c r="A62" s="162"/>
      <c r="B62" s="148"/>
      <c r="C62" s="149"/>
      <c r="D62" s="672"/>
      <c r="E62" s="145"/>
      <c r="F62" s="534">
        <f t="shared" si="23"/>
        <v>0</v>
      </c>
      <c r="G62" s="535">
        <f t="shared" si="15"/>
        <v>0</v>
      </c>
      <c r="H62" s="534">
        <f t="shared" si="16"/>
        <v>0</v>
      </c>
      <c r="I62" s="536">
        <f t="shared" si="17"/>
        <v>0</v>
      </c>
      <c r="J62" s="539"/>
      <c r="K62" s="536">
        <f t="shared" si="24"/>
        <v>0</v>
      </c>
      <c r="L62" s="539"/>
      <c r="M62" s="536">
        <f t="shared" si="25"/>
        <v>0</v>
      </c>
      <c r="N62" s="534">
        <f t="shared" si="26"/>
        <v>0</v>
      </c>
      <c r="O62" s="534" t="e">
        <f>omkostninger!$K$34</f>
        <v>#DIV/0!</v>
      </c>
      <c r="P62" s="534" t="e">
        <f t="shared" si="27"/>
        <v>#DIV/0!</v>
      </c>
      <c r="Q62" s="538" t="e">
        <f t="shared" si="22"/>
        <v>#DIV/0!</v>
      </c>
    </row>
    <row r="63" spans="1:17" x14ac:dyDescent="0.2">
      <c r="A63" s="163"/>
      <c r="B63" s="152"/>
      <c r="C63" s="153"/>
      <c r="D63" s="673"/>
      <c r="E63" s="144"/>
      <c r="F63" s="534">
        <f t="shared" si="23"/>
        <v>0</v>
      </c>
      <c r="G63" s="535">
        <f t="shared" si="15"/>
        <v>0</v>
      </c>
      <c r="H63" s="534">
        <f t="shared" si="16"/>
        <v>0</v>
      </c>
      <c r="I63" s="536">
        <f t="shared" si="17"/>
        <v>0</v>
      </c>
      <c r="J63" s="188"/>
      <c r="K63" s="536">
        <f t="shared" si="24"/>
        <v>0</v>
      </c>
      <c r="L63" s="188"/>
      <c r="M63" s="536">
        <f t="shared" si="25"/>
        <v>0</v>
      </c>
      <c r="N63" s="534">
        <f t="shared" si="26"/>
        <v>0</v>
      </c>
      <c r="O63" s="534" t="e">
        <f>omkostninger!$K$34</f>
        <v>#DIV/0!</v>
      </c>
      <c r="P63" s="534" t="e">
        <f t="shared" si="27"/>
        <v>#DIV/0!</v>
      </c>
      <c r="Q63" s="538" t="e">
        <f t="shared" si="22"/>
        <v>#DIV/0!</v>
      </c>
    </row>
    <row r="64" spans="1:17" x14ac:dyDescent="0.2">
      <c r="A64" s="162"/>
      <c r="B64" s="148"/>
      <c r="C64" s="149"/>
      <c r="D64" s="672"/>
      <c r="E64" s="146"/>
      <c r="F64" s="534">
        <f t="shared" si="23"/>
        <v>0</v>
      </c>
      <c r="G64" s="535">
        <f t="shared" si="15"/>
        <v>0</v>
      </c>
      <c r="H64" s="534">
        <f t="shared" si="16"/>
        <v>0</v>
      </c>
      <c r="I64" s="536">
        <f t="shared" si="17"/>
        <v>0</v>
      </c>
      <c r="J64" s="183"/>
      <c r="K64" s="536">
        <f t="shared" si="24"/>
        <v>0</v>
      </c>
      <c r="L64" s="183"/>
      <c r="M64" s="536">
        <f t="shared" si="25"/>
        <v>0</v>
      </c>
      <c r="N64" s="534">
        <f t="shared" si="26"/>
        <v>0</v>
      </c>
      <c r="O64" s="534" t="e">
        <f>omkostninger!$K$34</f>
        <v>#DIV/0!</v>
      </c>
      <c r="P64" s="534" t="e">
        <f t="shared" si="27"/>
        <v>#DIV/0!</v>
      </c>
      <c r="Q64" s="538" t="e">
        <f t="shared" si="22"/>
        <v>#DIV/0!</v>
      </c>
    </row>
    <row r="65" spans="1:17" x14ac:dyDescent="0.2">
      <c r="A65" s="163"/>
      <c r="B65" s="152"/>
      <c r="C65" s="153"/>
      <c r="D65" s="673"/>
      <c r="E65" s="144"/>
      <c r="F65" s="534">
        <f t="shared" si="23"/>
        <v>0</v>
      </c>
      <c r="G65" s="535">
        <f t="shared" si="15"/>
        <v>0</v>
      </c>
      <c r="H65" s="534">
        <f t="shared" si="16"/>
        <v>0</v>
      </c>
      <c r="I65" s="536">
        <f t="shared" si="17"/>
        <v>0</v>
      </c>
      <c r="J65" s="188"/>
      <c r="K65" s="536">
        <f t="shared" si="24"/>
        <v>0</v>
      </c>
      <c r="L65" s="188"/>
      <c r="M65" s="536">
        <f t="shared" si="25"/>
        <v>0</v>
      </c>
      <c r="N65" s="534">
        <f t="shared" si="26"/>
        <v>0</v>
      </c>
      <c r="O65" s="534" t="e">
        <f>omkostninger!$K$34</f>
        <v>#DIV/0!</v>
      </c>
      <c r="P65" s="534" t="e">
        <f t="shared" si="27"/>
        <v>#DIV/0!</v>
      </c>
      <c r="Q65" s="538" t="e">
        <f t="shared" si="22"/>
        <v>#DIV/0!</v>
      </c>
    </row>
    <row r="66" spans="1:17" x14ac:dyDescent="0.2">
      <c r="A66" s="162"/>
      <c r="B66" s="148"/>
      <c r="C66" s="149"/>
      <c r="D66" s="672"/>
      <c r="E66" s="146"/>
      <c r="F66" s="534">
        <f t="shared" si="23"/>
        <v>0</v>
      </c>
      <c r="G66" s="535">
        <f t="shared" si="15"/>
        <v>0</v>
      </c>
      <c r="H66" s="534">
        <f t="shared" si="16"/>
        <v>0</v>
      </c>
      <c r="I66" s="536">
        <f t="shared" si="17"/>
        <v>0</v>
      </c>
      <c r="J66" s="183"/>
      <c r="K66" s="536">
        <f t="shared" si="24"/>
        <v>0</v>
      </c>
      <c r="L66" s="183"/>
      <c r="M66" s="536">
        <f t="shared" si="25"/>
        <v>0</v>
      </c>
      <c r="N66" s="534">
        <f t="shared" si="26"/>
        <v>0</v>
      </c>
      <c r="O66" s="534" t="e">
        <f>omkostninger!$K$34</f>
        <v>#DIV/0!</v>
      </c>
      <c r="P66" s="534" t="e">
        <f t="shared" si="27"/>
        <v>#DIV/0!</v>
      </c>
      <c r="Q66" s="538" t="e">
        <f t="shared" si="22"/>
        <v>#DIV/0!</v>
      </c>
    </row>
    <row r="67" spans="1:17" x14ac:dyDescent="0.2">
      <c r="A67" s="163"/>
      <c r="B67" s="152"/>
      <c r="C67" s="153"/>
      <c r="D67" s="673"/>
      <c r="E67" s="144"/>
      <c r="F67" s="534">
        <f t="shared" si="23"/>
        <v>0</v>
      </c>
      <c r="G67" s="535">
        <f t="shared" si="15"/>
        <v>0</v>
      </c>
      <c r="H67" s="534">
        <f t="shared" si="16"/>
        <v>0</v>
      </c>
      <c r="I67" s="536">
        <f t="shared" si="17"/>
        <v>0</v>
      </c>
      <c r="J67" s="188"/>
      <c r="K67" s="536">
        <f t="shared" si="24"/>
        <v>0</v>
      </c>
      <c r="L67" s="188"/>
      <c r="M67" s="536">
        <f t="shared" si="25"/>
        <v>0</v>
      </c>
      <c r="N67" s="534">
        <f t="shared" si="26"/>
        <v>0</v>
      </c>
      <c r="O67" s="534" t="e">
        <f>omkostninger!$K$34</f>
        <v>#DIV/0!</v>
      </c>
      <c r="P67" s="534" t="e">
        <f t="shared" si="27"/>
        <v>#DIV/0!</v>
      </c>
      <c r="Q67" s="538" t="e">
        <f t="shared" si="22"/>
        <v>#DIV/0!</v>
      </c>
    </row>
    <row r="68" spans="1:17" x14ac:dyDescent="0.2">
      <c r="A68" s="162"/>
      <c r="B68" s="148"/>
      <c r="C68" s="149"/>
      <c r="D68" s="672"/>
      <c r="E68" s="146"/>
      <c r="F68" s="534">
        <f t="shared" si="23"/>
        <v>0</v>
      </c>
      <c r="G68" s="535">
        <f t="shared" si="15"/>
        <v>0</v>
      </c>
      <c r="H68" s="534">
        <f t="shared" si="16"/>
        <v>0</v>
      </c>
      <c r="I68" s="536">
        <f t="shared" si="17"/>
        <v>0</v>
      </c>
      <c r="J68" s="183"/>
      <c r="K68" s="536">
        <f t="shared" si="24"/>
        <v>0</v>
      </c>
      <c r="L68" s="183"/>
      <c r="M68" s="536">
        <f t="shared" si="25"/>
        <v>0</v>
      </c>
      <c r="N68" s="534">
        <f t="shared" si="26"/>
        <v>0</v>
      </c>
      <c r="O68" s="534" t="e">
        <f>omkostninger!$K$34</f>
        <v>#DIV/0!</v>
      </c>
      <c r="P68" s="534" t="e">
        <f t="shared" si="27"/>
        <v>#DIV/0!</v>
      </c>
      <c r="Q68" s="538" t="e">
        <f t="shared" si="22"/>
        <v>#DIV/0!</v>
      </c>
    </row>
    <row r="69" spans="1:17" x14ac:dyDescent="0.2">
      <c r="A69" s="163"/>
      <c r="B69" s="152"/>
      <c r="C69" s="153"/>
      <c r="D69" s="673"/>
      <c r="E69" s="144"/>
      <c r="F69" s="534">
        <f t="shared" si="23"/>
        <v>0</v>
      </c>
      <c r="G69" s="535">
        <f t="shared" si="15"/>
        <v>0</v>
      </c>
      <c r="H69" s="534">
        <f t="shared" si="16"/>
        <v>0</v>
      </c>
      <c r="I69" s="536">
        <f t="shared" si="17"/>
        <v>0</v>
      </c>
      <c r="J69" s="188"/>
      <c r="K69" s="536">
        <f t="shared" si="24"/>
        <v>0</v>
      </c>
      <c r="L69" s="188"/>
      <c r="M69" s="536">
        <f t="shared" si="25"/>
        <v>0</v>
      </c>
      <c r="N69" s="534">
        <f t="shared" si="26"/>
        <v>0</v>
      </c>
      <c r="O69" s="534" t="e">
        <f>omkostninger!$K$34</f>
        <v>#DIV/0!</v>
      </c>
      <c r="P69" s="534" t="e">
        <f t="shared" si="27"/>
        <v>#DIV/0!</v>
      </c>
      <c r="Q69" s="538" t="e">
        <f t="shared" si="22"/>
        <v>#DIV/0!</v>
      </c>
    </row>
    <row r="70" spans="1:17" x14ac:dyDescent="0.2">
      <c r="A70" s="162"/>
      <c r="B70" s="157"/>
      <c r="C70" s="158"/>
      <c r="D70" s="674"/>
      <c r="E70" s="145"/>
      <c r="F70" s="534">
        <f t="shared" si="23"/>
        <v>0</v>
      </c>
      <c r="G70" s="535">
        <f t="shared" si="15"/>
        <v>0</v>
      </c>
      <c r="H70" s="534">
        <f t="shared" si="16"/>
        <v>0</v>
      </c>
      <c r="I70" s="536">
        <f t="shared" si="17"/>
        <v>0</v>
      </c>
      <c r="J70" s="539"/>
      <c r="K70" s="536">
        <f t="shared" si="24"/>
        <v>0</v>
      </c>
      <c r="L70" s="539"/>
      <c r="M70" s="536">
        <f t="shared" si="25"/>
        <v>0</v>
      </c>
      <c r="N70" s="534">
        <f t="shared" si="26"/>
        <v>0</v>
      </c>
      <c r="O70" s="534" t="e">
        <f>omkostninger!$K$34</f>
        <v>#DIV/0!</v>
      </c>
      <c r="P70" s="534" t="e">
        <f t="shared" si="27"/>
        <v>#DIV/0!</v>
      </c>
      <c r="Q70" s="538" t="e">
        <f t="shared" si="22"/>
        <v>#DIV/0!</v>
      </c>
    </row>
    <row r="71" spans="1:17" x14ac:dyDescent="0.2">
      <c r="A71" s="163"/>
      <c r="B71" s="152"/>
      <c r="C71" s="153"/>
      <c r="D71" s="673"/>
      <c r="E71" s="144"/>
      <c r="F71" s="534">
        <f t="shared" si="23"/>
        <v>0</v>
      </c>
      <c r="G71" s="535">
        <f t="shared" si="15"/>
        <v>0</v>
      </c>
      <c r="H71" s="534">
        <f t="shared" si="16"/>
        <v>0</v>
      </c>
      <c r="I71" s="536">
        <f t="shared" si="17"/>
        <v>0</v>
      </c>
      <c r="J71" s="188"/>
      <c r="K71" s="536">
        <f t="shared" si="24"/>
        <v>0</v>
      </c>
      <c r="L71" s="188"/>
      <c r="M71" s="536">
        <f t="shared" si="25"/>
        <v>0</v>
      </c>
      <c r="N71" s="534">
        <f t="shared" si="26"/>
        <v>0</v>
      </c>
      <c r="O71" s="534" t="e">
        <f>omkostninger!$K$34</f>
        <v>#DIV/0!</v>
      </c>
      <c r="P71" s="534" t="e">
        <f t="shared" si="27"/>
        <v>#DIV/0!</v>
      </c>
      <c r="Q71" s="538" t="e">
        <f t="shared" si="22"/>
        <v>#DIV/0!</v>
      </c>
    </row>
    <row r="72" spans="1:17" ht="13.5" thickBot="1" x14ac:dyDescent="0.25">
      <c r="A72" s="162"/>
      <c r="B72" s="148"/>
      <c r="C72" s="149"/>
      <c r="D72" s="672"/>
      <c r="E72" s="146"/>
      <c r="F72" s="534">
        <f t="shared" si="23"/>
        <v>0</v>
      </c>
      <c r="G72" s="535">
        <f t="shared" si="15"/>
        <v>0</v>
      </c>
      <c r="H72" s="534">
        <f t="shared" si="16"/>
        <v>0</v>
      </c>
      <c r="I72" s="536">
        <f t="shared" si="17"/>
        <v>0</v>
      </c>
      <c r="J72" s="183"/>
      <c r="K72" s="536">
        <f>SUM(D72*J72)</f>
        <v>0</v>
      </c>
      <c r="L72" s="183"/>
      <c r="M72" s="536">
        <f t="shared" si="25"/>
        <v>0</v>
      </c>
      <c r="N72" s="534">
        <f t="shared" si="26"/>
        <v>0</v>
      </c>
      <c r="O72" s="534" t="e">
        <f>omkostninger!$K$34</f>
        <v>#DIV/0!</v>
      </c>
      <c r="P72" s="534" t="e">
        <f>SUM(O72*N72)</f>
        <v>#DIV/0!</v>
      </c>
      <c r="Q72" s="538" t="e">
        <f t="shared" si="22"/>
        <v>#DIV/0!</v>
      </c>
    </row>
    <row r="73" spans="1:17" ht="13.5" thickBot="1" x14ac:dyDescent="0.25">
      <c r="A73" s="133" t="s">
        <v>37</v>
      </c>
      <c r="B73" s="118"/>
      <c r="C73" s="119"/>
      <c r="D73" s="675"/>
      <c r="E73" s="120"/>
      <c r="F73" s="361">
        <f>SUM(F48:F72)</f>
        <v>0</v>
      </c>
      <c r="G73" s="361">
        <f>SUM(G48:G72)</f>
        <v>0</v>
      </c>
      <c r="H73" s="361">
        <f>SUM(H48:H72)</f>
        <v>0</v>
      </c>
      <c r="I73" s="361">
        <f>SUM(I48:I72)</f>
        <v>0</v>
      </c>
      <c r="J73" s="577"/>
      <c r="K73" s="361">
        <f>SUM(K48:K72)</f>
        <v>0</v>
      </c>
      <c r="L73" s="577"/>
      <c r="M73" s="361">
        <f>SUM(M48:M72)</f>
        <v>0</v>
      </c>
      <c r="N73" s="361">
        <f>SUM(N48:N72)</f>
        <v>0</v>
      </c>
      <c r="O73" s="360"/>
      <c r="P73" s="361" t="e">
        <f>SUM(P48:P72)</f>
        <v>#DIV/0!</v>
      </c>
      <c r="Q73" s="578"/>
    </row>
    <row r="74" spans="1:17" ht="13.5" thickTop="1" x14ac:dyDescent="0.2">
      <c r="A74" s="275"/>
      <c r="B74" s="275"/>
      <c r="C74" s="276"/>
      <c r="D74" s="676"/>
      <c r="E74" s="276"/>
      <c r="F74" s="276"/>
      <c r="G74" s="276"/>
      <c r="H74" s="276"/>
      <c r="I74" s="276"/>
      <c r="J74" s="579"/>
      <c r="K74" s="579"/>
      <c r="L74" s="579"/>
      <c r="M74" s="579"/>
      <c r="N74" s="580"/>
      <c r="O74" s="580"/>
      <c r="P74" s="579"/>
      <c r="Q74" s="581"/>
    </row>
    <row r="75" spans="1:17" ht="30.75" customHeight="1" x14ac:dyDescent="0.2">
      <c r="A75" s="36"/>
      <c r="B75" s="36"/>
      <c r="C75" s="36"/>
      <c r="D75" s="669"/>
      <c r="E75" s="693"/>
      <c r="F75" s="693"/>
      <c r="G75" s="693"/>
      <c r="H75" s="693"/>
      <c r="I75" s="693"/>
      <c r="J75" s="553"/>
      <c r="K75" s="553"/>
      <c r="L75" s="553"/>
      <c r="M75" s="553"/>
      <c r="N75" s="553"/>
      <c r="O75" s="553"/>
      <c r="P75" s="553"/>
      <c r="Q75" s="557"/>
    </row>
    <row r="76" spans="1:17" ht="13.5" thickBot="1" x14ac:dyDescent="0.25">
      <c r="B76" s="118"/>
      <c r="C76" s="118"/>
      <c r="D76" s="677"/>
      <c r="E76" s="702"/>
      <c r="F76" s="702"/>
      <c r="G76" s="702"/>
      <c r="H76" s="702"/>
      <c r="I76" s="702"/>
      <c r="J76" s="582"/>
      <c r="K76" s="582"/>
      <c r="L76" s="582"/>
      <c r="M76" s="582"/>
      <c r="N76" s="582"/>
      <c r="O76" s="582"/>
      <c r="P76" s="582"/>
      <c r="Q76" s="557"/>
    </row>
    <row r="77" spans="1:17" ht="21.75" thickTop="1" thickBot="1" x14ac:dyDescent="0.35">
      <c r="A77" s="1"/>
      <c r="B77" s="61" t="s">
        <v>18</v>
      </c>
      <c r="C77" s="61"/>
      <c r="D77" s="664"/>
      <c r="E77" s="689"/>
      <c r="F77" s="689"/>
      <c r="G77" s="689"/>
      <c r="H77" s="689"/>
      <c r="I77" s="689"/>
      <c r="J77" s="551"/>
      <c r="K77" s="583" t="s">
        <v>113</v>
      </c>
      <c r="L77" s="583"/>
      <c r="M77" s="583"/>
      <c r="N77" s="584"/>
      <c r="O77" s="557"/>
      <c r="P77" s="585" t="s">
        <v>51</v>
      </c>
      <c r="Q77" s="586">
        <v>3</v>
      </c>
    </row>
    <row r="78" spans="1:17" x14ac:dyDescent="0.2">
      <c r="A78" s="6"/>
      <c r="B78" s="7"/>
      <c r="C78" s="7"/>
      <c r="D78" s="665"/>
      <c r="E78" s="690"/>
      <c r="F78" s="691"/>
      <c r="G78" s="691"/>
      <c r="H78" s="103"/>
      <c r="I78" s="103"/>
      <c r="J78" s="557"/>
      <c r="K78" s="556"/>
      <c r="L78" s="556"/>
      <c r="M78" s="556"/>
      <c r="N78" s="564"/>
      <c r="O78" s="564"/>
      <c r="P78" s="564"/>
      <c r="Q78" s="587"/>
    </row>
    <row r="79" spans="1:17" ht="13.5" thickBot="1" x14ac:dyDescent="0.25">
      <c r="A79" s="11"/>
      <c r="B79" s="12"/>
      <c r="C79" s="12"/>
      <c r="D79" s="668"/>
      <c r="E79" s="694"/>
      <c r="F79" s="695"/>
      <c r="G79" s="695"/>
      <c r="H79" s="695"/>
      <c r="I79" s="695"/>
      <c r="J79" s="566"/>
      <c r="K79" s="566"/>
      <c r="L79" s="566"/>
      <c r="M79" s="566"/>
      <c r="N79" s="566"/>
      <c r="O79" s="566"/>
      <c r="P79" s="566"/>
      <c r="Q79" s="588"/>
    </row>
    <row r="80" spans="1:17" x14ac:dyDescent="0.2">
      <c r="A80" s="73"/>
      <c r="B80" s="73"/>
      <c r="C80" s="73"/>
      <c r="D80" s="665"/>
      <c r="E80" s="750" t="s">
        <v>0</v>
      </c>
      <c r="F80" s="751"/>
      <c r="G80" s="751"/>
      <c r="H80" s="751"/>
      <c r="I80" s="752"/>
      <c r="J80" s="744" t="s">
        <v>1</v>
      </c>
      <c r="K80" s="756"/>
      <c r="L80" s="744" t="s">
        <v>2</v>
      </c>
      <c r="M80" s="756"/>
      <c r="N80" s="564"/>
      <c r="O80" s="564"/>
      <c r="P80" s="744" t="s">
        <v>3</v>
      </c>
      <c r="Q80" s="774"/>
    </row>
    <row r="81" spans="1:17" ht="13.5" thickBot="1" x14ac:dyDescent="0.25">
      <c r="A81" s="11"/>
      <c r="B81" s="12" t="s">
        <v>27</v>
      </c>
      <c r="C81" s="12"/>
      <c r="D81" s="668"/>
      <c r="E81" s="753"/>
      <c r="F81" s="754"/>
      <c r="G81" s="754"/>
      <c r="H81" s="754"/>
      <c r="I81" s="755"/>
      <c r="J81" s="757"/>
      <c r="K81" s="758"/>
      <c r="L81" s="757"/>
      <c r="M81" s="758"/>
      <c r="N81" s="566"/>
      <c r="O81" s="566"/>
      <c r="P81" s="746"/>
      <c r="Q81" s="775"/>
    </row>
    <row r="82" spans="1:17" ht="13.5" thickBot="1" x14ac:dyDescent="0.25">
      <c r="D82" s="666"/>
      <c r="E82" s="103"/>
      <c r="F82" s="103"/>
      <c r="G82" s="103"/>
      <c r="H82" s="103"/>
      <c r="I82" s="103"/>
      <c r="J82" s="557"/>
      <c r="K82" s="557"/>
      <c r="L82" s="557"/>
      <c r="M82" s="557"/>
      <c r="N82" s="557"/>
      <c r="O82" s="557"/>
      <c r="P82" s="557"/>
      <c r="Q82" s="557"/>
    </row>
    <row r="83" spans="1:17" x14ac:dyDescent="0.2">
      <c r="A83" s="29" t="s">
        <v>4</v>
      </c>
      <c r="B83" s="748" t="s">
        <v>5</v>
      </c>
      <c r="C83" s="15" t="s">
        <v>6</v>
      </c>
      <c r="D83" s="670" t="s">
        <v>7</v>
      </c>
      <c r="E83" s="696" t="s">
        <v>44</v>
      </c>
      <c r="F83" s="697" t="s">
        <v>40</v>
      </c>
      <c r="G83" s="697" t="s">
        <v>46</v>
      </c>
      <c r="H83" s="697" t="s">
        <v>48</v>
      </c>
      <c r="I83" s="698" t="s">
        <v>9</v>
      </c>
      <c r="J83" s="569" t="s">
        <v>8</v>
      </c>
      <c r="K83" s="571" t="s">
        <v>10</v>
      </c>
      <c r="L83" s="569" t="s">
        <v>8</v>
      </c>
      <c r="M83" s="571" t="s">
        <v>11</v>
      </c>
      <c r="N83" s="570" t="s">
        <v>22</v>
      </c>
      <c r="O83" s="570" t="s">
        <v>12</v>
      </c>
      <c r="P83" s="570" t="s">
        <v>23</v>
      </c>
      <c r="Q83" s="571"/>
    </row>
    <row r="84" spans="1:17" ht="13.5" thickBot="1" x14ac:dyDescent="0.25">
      <c r="A84" s="30" t="s">
        <v>13</v>
      </c>
      <c r="B84" s="749"/>
      <c r="C84" s="17" t="s">
        <v>14</v>
      </c>
      <c r="D84" s="671" t="s">
        <v>15</v>
      </c>
      <c r="E84" s="699" t="s">
        <v>45</v>
      </c>
      <c r="F84" s="700" t="s">
        <v>20</v>
      </c>
      <c r="G84" s="700" t="s">
        <v>47</v>
      </c>
      <c r="H84" s="704">
        <f>$H$8</f>
        <v>0</v>
      </c>
      <c r="I84" s="705">
        <f>$I$8</f>
        <v>0</v>
      </c>
      <c r="J84" s="573" t="s">
        <v>16</v>
      </c>
      <c r="K84" s="575"/>
      <c r="L84" s="573" t="s">
        <v>16</v>
      </c>
      <c r="M84" s="575" t="s">
        <v>17</v>
      </c>
      <c r="N84" s="574" t="s">
        <v>16</v>
      </c>
      <c r="O84" s="574"/>
      <c r="P84" s="574" t="s">
        <v>16</v>
      </c>
      <c r="Q84" s="575"/>
    </row>
    <row r="85" spans="1:17" x14ac:dyDescent="0.2">
      <c r="A85" s="189"/>
      <c r="B85" s="174"/>
      <c r="C85" s="149"/>
      <c r="D85" s="672"/>
      <c r="E85" s="146"/>
      <c r="F85" s="534">
        <f t="shared" ref="F85:F109" si="28">SUM(D85*E85/60)</f>
        <v>0</v>
      </c>
      <c r="G85" s="535">
        <f t="shared" ref="G85:G109" si="29">SUM(F85*$B$4)</f>
        <v>0</v>
      </c>
      <c r="H85" s="534">
        <f t="shared" ref="H85:H109" si="30">G85*$H$8</f>
        <v>0</v>
      </c>
      <c r="I85" s="536">
        <f t="shared" ref="I85:I109" si="31">(G85+H85)*$I$8</f>
        <v>0</v>
      </c>
      <c r="J85" s="183"/>
      <c r="K85" s="536">
        <f>SUM(D85*J85)</f>
        <v>0</v>
      </c>
      <c r="L85" s="183"/>
      <c r="M85" s="536">
        <f t="shared" ref="M85:M109" si="32">SUM(D85*L85)</f>
        <v>0</v>
      </c>
      <c r="N85" s="534">
        <f>SUM(G85+H85+I85+K85+M85)</f>
        <v>0</v>
      </c>
      <c r="O85" s="534" t="e">
        <f>omkostninger!$K$34</f>
        <v>#DIV/0!</v>
      </c>
      <c r="P85" s="534" t="e">
        <f t="shared" ref="P85:P109" si="33">SUM(O85*N85)</f>
        <v>#DIV/0!</v>
      </c>
      <c r="Q85" s="536" t="e">
        <f>SUM(D85/P85)</f>
        <v>#DIV/0!</v>
      </c>
    </row>
    <row r="86" spans="1:17" x14ac:dyDescent="0.2">
      <c r="A86" s="190"/>
      <c r="B86" s="155"/>
      <c r="C86" s="153"/>
      <c r="D86" s="673"/>
      <c r="E86" s="144"/>
      <c r="F86" s="534">
        <f t="shared" si="28"/>
        <v>0</v>
      </c>
      <c r="G86" s="535">
        <f t="shared" si="29"/>
        <v>0</v>
      </c>
      <c r="H86" s="534">
        <f t="shared" si="30"/>
        <v>0</v>
      </c>
      <c r="I86" s="536">
        <f t="shared" si="31"/>
        <v>0</v>
      </c>
      <c r="J86" s="188"/>
      <c r="K86" s="536">
        <f t="shared" ref="K86:K108" si="34">SUM(D86*J86)</f>
        <v>0</v>
      </c>
      <c r="L86" s="188"/>
      <c r="M86" s="536">
        <f t="shared" si="32"/>
        <v>0</v>
      </c>
      <c r="N86" s="534">
        <f t="shared" ref="N86:N109" si="35">SUM(G86+H86+I86+K86+M86)</f>
        <v>0</v>
      </c>
      <c r="O86" s="534" t="e">
        <f>omkostninger!$K$34</f>
        <v>#DIV/0!</v>
      </c>
      <c r="P86" s="534" t="e">
        <f t="shared" si="33"/>
        <v>#DIV/0!</v>
      </c>
      <c r="Q86" s="536" t="e">
        <f t="shared" ref="Q86:Q109" si="36">SUM(D86/P86)</f>
        <v>#DIV/0!</v>
      </c>
    </row>
    <row r="87" spans="1:17" x14ac:dyDescent="0.2">
      <c r="A87" s="189"/>
      <c r="B87" s="174"/>
      <c r="C87" s="149"/>
      <c r="D87" s="672"/>
      <c r="E87" s="146"/>
      <c r="F87" s="534">
        <f t="shared" si="28"/>
        <v>0</v>
      </c>
      <c r="G87" s="535">
        <f t="shared" si="29"/>
        <v>0</v>
      </c>
      <c r="H87" s="534">
        <f t="shared" si="30"/>
        <v>0</v>
      </c>
      <c r="I87" s="536">
        <f t="shared" si="31"/>
        <v>0</v>
      </c>
      <c r="J87" s="183"/>
      <c r="K87" s="536">
        <f t="shared" si="34"/>
        <v>0</v>
      </c>
      <c r="L87" s="183"/>
      <c r="M87" s="536">
        <f t="shared" si="32"/>
        <v>0</v>
      </c>
      <c r="N87" s="534">
        <f t="shared" si="35"/>
        <v>0</v>
      </c>
      <c r="O87" s="534" t="e">
        <f>omkostninger!$K$34</f>
        <v>#DIV/0!</v>
      </c>
      <c r="P87" s="534" t="e">
        <f t="shared" si="33"/>
        <v>#DIV/0!</v>
      </c>
      <c r="Q87" s="536" t="e">
        <f t="shared" si="36"/>
        <v>#DIV/0!</v>
      </c>
    </row>
    <row r="88" spans="1:17" x14ac:dyDescent="0.2">
      <c r="A88" s="190"/>
      <c r="B88" s="155"/>
      <c r="C88" s="153"/>
      <c r="D88" s="673"/>
      <c r="E88" s="144"/>
      <c r="F88" s="534">
        <f t="shared" si="28"/>
        <v>0</v>
      </c>
      <c r="G88" s="535">
        <f t="shared" si="29"/>
        <v>0</v>
      </c>
      <c r="H88" s="534">
        <f t="shared" si="30"/>
        <v>0</v>
      </c>
      <c r="I88" s="536">
        <f t="shared" si="31"/>
        <v>0</v>
      </c>
      <c r="J88" s="188"/>
      <c r="K88" s="536">
        <f t="shared" si="34"/>
        <v>0</v>
      </c>
      <c r="L88" s="188"/>
      <c r="M88" s="536">
        <f t="shared" si="32"/>
        <v>0</v>
      </c>
      <c r="N88" s="534">
        <f t="shared" si="35"/>
        <v>0</v>
      </c>
      <c r="O88" s="534" t="e">
        <f>omkostninger!$K$34</f>
        <v>#DIV/0!</v>
      </c>
      <c r="P88" s="534" t="e">
        <f t="shared" si="33"/>
        <v>#DIV/0!</v>
      </c>
      <c r="Q88" s="536" t="e">
        <f t="shared" si="36"/>
        <v>#DIV/0!</v>
      </c>
    </row>
    <row r="89" spans="1:17" x14ac:dyDescent="0.2">
      <c r="A89" s="189"/>
      <c r="B89" s="174"/>
      <c r="C89" s="149"/>
      <c r="D89" s="672"/>
      <c r="E89" s="146"/>
      <c r="F89" s="534">
        <f t="shared" si="28"/>
        <v>0</v>
      </c>
      <c r="G89" s="535">
        <f t="shared" si="29"/>
        <v>0</v>
      </c>
      <c r="H89" s="534">
        <f t="shared" si="30"/>
        <v>0</v>
      </c>
      <c r="I89" s="536">
        <f t="shared" si="31"/>
        <v>0</v>
      </c>
      <c r="J89" s="183"/>
      <c r="K89" s="536">
        <f t="shared" si="34"/>
        <v>0</v>
      </c>
      <c r="L89" s="183"/>
      <c r="M89" s="536">
        <f t="shared" si="32"/>
        <v>0</v>
      </c>
      <c r="N89" s="534">
        <f t="shared" si="35"/>
        <v>0</v>
      </c>
      <c r="O89" s="534" t="e">
        <f>omkostninger!$K$34</f>
        <v>#DIV/0!</v>
      </c>
      <c r="P89" s="534" t="e">
        <f t="shared" si="33"/>
        <v>#DIV/0!</v>
      </c>
      <c r="Q89" s="536" t="e">
        <f t="shared" si="36"/>
        <v>#DIV/0!</v>
      </c>
    </row>
    <row r="90" spans="1:17" x14ac:dyDescent="0.2">
      <c r="A90" s="190"/>
      <c r="B90" s="155"/>
      <c r="C90" s="153"/>
      <c r="D90" s="673"/>
      <c r="E90" s="144"/>
      <c r="F90" s="534">
        <f t="shared" si="28"/>
        <v>0</v>
      </c>
      <c r="G90" s="535">
        <f t="shared" si="29"/>
        <v>0</v>
      </c>
      <c r="H90" s="534">
        <f t="shared" si="30"/>
        <v>0</v>
      </c>
      <c r="I90" s="536">
        <f t="shared" si="31"/>
        <v>0</v>
      </c>
      <c r="J90" s="188"/>
      <c r="K90" s="536">
        <f t="shared" si="34"/>
        <v>0</v>
      </c>
      <c r="L90" s="188"/>
      <c r="M90" s="536">
        <f t="shared" si="32"/>
        <v>0</v>
      </c>
      <c r="N90" s="534">
        <f t="shared" si="35"/>
        <v>0</v>
      </c>
      <c r="O90" s="534" t="e">
        <f>omkostninger!$K$34</f>
        <v>#DIV/0!</v>
      </c>
      <c r="P90" s="534" t="e">
        <f t="shared" si="33"/>
        <v>#DIV/0!</v>
      </c>
      <c r="Q90" s="536" t="e">
        <f t="shared" si="36"/>
        <v>#DIV/0!</v>
      </c>
    </row>
    <row r="91" spans="1:17" x14ac:dyDescent="0.2">
      <c r="A91" s="191"/>
      <c r="B91" s="185"/>
      <c r="C91" s="156"/>
      <c r="D91" s="672"/>
      <c r="E91" s="145"/>
      <c r="F91" s="534">
        <f t="shared" si="28"/>
        <v>0</v>
      </c>
      <c r="G91" s="535">
        <f t="shared" si="29"/>
        <v>0</v>
      </c>
      <c r="H91" s="534">
        <f t="shared" si="30"/>
        <v>0</v>
      </c>
      <c r="I91" s="536">
        <f t="shared" si="31"/>
        <v>0</v>
      </c>
      <c r="J91" s="183"/>
      <c r="K91" s="536">
        <f t="shared" si="34"/>
        <v>0</v>
      </c>
      <c r="L91" s="539"/>
      <c r="M91" s="536">
        <f t="shared" si="32"/>
        <v>0</v>
      </c>
      <c r="N91" s="534">
        <f t="shared" si="35"/>
        <v>0</v>
      </c>
      <c r="O91" s="534" t="e">
        <f>omkostninger!$K$34</f>
        <v>#DIV/0!</v>
      </c>
      <c r="P91" s="534" t="e">
        <f t="shared" si="33"/>
        <v>#DIV/0!</v>
      </c>
      <c r="Q91" s="536" t="e">
        <f t="shared" si="36"/>
        <v>#DIV/0!</v>
      </c>
    </row>
    <row r="92" spans="1:17" x14ac:dyDescent="0.2">
      <c r="A92" s="190"/>
      <c r="B92" s="155"/>
      <c r="C92" s="153"/>
      <c r="D92" s="673"/>
      <c r="E92" s="144"/>
      <c r="F92" s="534">
        <f t="shared" si="28"/>
        <v>0</v>
      </c>
      <c r="G92" s="535">
        <f t="shared" si="29"/>
        <v>0</v>
      </c>
      <c r="H92" s="534">
        <f t="shared" si="30"/>
        <v>0</v>
      </c>
      <c r="I92" s="536">
        <f t="shared" si="31"/>
        <v>0</v>
      </c>
      <c r="J92" s="188"/>
      <c r="K92" s="536">
        <f t="shared" si="34"/>
        <v>0</v>
      </c>
      <c r="L92" s="188"/>
      <c r="M92" s="536">
        <f t="shared" si="32"/>
        <v>0</v>
      </c>
      <c r="N92" s="534">
        <f t="shared" si="35"/>
        <v>0</v>
      </c>
      <c r="O92" s="534" t="e">
        <f>omkostninger!$K$34</f>
        <v>#DIV/0!</v>
      </c>
      <c r="P92" s="534" t="e">
        <f t="shared" si="33"/>
        <v>#DIV/0!</v>
      </c>
      <c r="Q92" s="536" t="e">
        <f t="shared" si="36"/>
        <v>#DIV/0!</v>
      </c>
    </row>
    <row r="93" spans="1:17" x14ac:dyDescent="0.2">
      <c r="A93" s="189"/>
      <c r="B93" s="192"/>
      <c r="C93" s="156"/>
      <c r="D93" s="672"/>
      <c r="E93" s="167"/>
      <c r="F93" s="534">
        <f t="shared" si="28"/>
        <v>0</v>
      </c>
      <c r="G93" s="535">
        <f t="shared" si="29"/>
        <v>0</v>
      </c>
      <c r="H93" s="534">
        <f t="shared" si="30"/>
        <v>0</v>
      </c>
      <c r="I93" s="536">
        <f t="shared" si="31"/>
        <v>0</v>
      </c>
      <c r="J93" s="183"/>
      <c r="K93" s="536">
        <f t="shared" si="34"/>
        <v>0</v>
      </c>
      <c r="L93" s="183"/>
      <c r="M93" s="536">
        <f t="shared" si="32"/>
        <v>0</v>
      </c>
      <c r="N93" s="534">
        <f t="shared" si="35"/>
        <v>0</v>
      </c>
      <c r="O93" s="534" t="e">
        <f>omkostninger!$K$34</f>
        <v>#DIV/0!</v>
      </c>
      <c r="P93" s="534" t="e">
        <f t="shared" si="33"/>
        <v>#DIV/0!</v>
      </c>
      <c r="Q93" s="536" t="e">
        <f t="shared" si="36"/>
        <v>#DIV/0!</v>
      </c>
    </row>
    <row r="94" spans="1:17" x14ac:dyDescent="0.2">
      <c r="A94" s="190"/>
      <c r="B94" s="155"/>
      <c r="C94" s="153"/>
      <c r="D94" s="673"/>
      <c r="E94" s="144"/>
      <c r="F94" s="534">
        <f t="shared" si="28"/>
        <v>0</v>
      </c>
      <c r="G94" s="535">
        <f t="shared" si="29"/>
        <v>0</v>
      </c>
      <c r="H94" s="534">
        <f t="shared" si="30"/>
        <v>0</v>
      </c>
      <c r="I94" s="536">
        <f t="shared" si="31"/>
        <v>0</v>
      </c>
      <c r="J94" s="188"/>
      <c r="K94" s="536">
        <f t="shared" si="34"/>
        <v>0</v>
      </c>
      <c r="L94" s="188"/>
      <c r="M94" s="536">
        <f t="shared" si="32"/>
        <v>0</v>
      </c>
      <c r="N94" s="534">
        <f t="shared" si="35"/>
        <v>0</v>
      </c>
      <c r="O94" s="534" t="e">
        <f>omkostninger!$K$34</f>
        <v>#DIV/0!</v>
      </c>
      <c r="P94" s="534" t="e">
        <f t="shared" si="33"/>
        <v>#DIV/0!</v>
      </c>
      <c r="Q94" s="536" t="e">
        <f t="shared" si="36"/>
        <v>#DIV/0!</v>
      </c>
    </row>
    <row r="95" spans="1:17" x14ac:dyDescent="0.2">
      <c r="A95" s="193"/>
      <c r="B95" s="192"/>
      <c r="C95" s="149"/>
      <c r="D95" s="678"/>
      <c r="E95" s="146"/>
      <c r="F95" s="534">
        <f t="shared" si="28"/>
        <v>0</v>
      </c>
      <c r="G95" s="535">
        <f t="shared" si="29"/>
        <v>0</v>
      </c>
      <c r="H95" s="534">
        <f t="shared" si="30"/>
        <v>0</v>
      </c>
      <c r="I95" s="536">
        <f t="shared" si="31"/>
        <v>0</v>
      </c>
      <c r="J95" s="183"/>
      <c r="K95" s="536">
        <f t="shared" si="34"/>
        <v>0</v>
      </c>
      <c r="L95" s="183"/>
      <c r="M95" s="536">
        <f t="shared" si="32"/>
        <v>0</v>
      </c>
      <c r="N95" s="534">
        <f t="shared" si="35"/>
        <v>0</v>
      </c>
      <c r="O95" s="534" t="e">
        <f>omkostninger!$K$34</f>
        <v>#DIV/0!</v>
      </c>
      <c r="P95" s="534" t="e">
        <f t="shared" si="33"/>
        <v>#DIV/0!</v>
      </c>
      <c r="Q95" s="536" t="e">
        <f t="shared" si="36"/>
        <v>#DIV/0!</v>
      </c>
    </row>
    <row r="96" spans="1:17" x14ac:dyDescent="0.2">
      <c r="A96" s="190"/>
      <c r="B96" s="155"/>
      <c r="C96" s="153"/>
      <c r="D96" s="673"/>
      <c r="E96" s="144"/>
      <c r="F96" s="534">
        <f t="shared" si="28"/>
        <v>0</v>
      </c>
      <c r="G96" s="535">
        <f t="shared" si="29"/>
        <v>0</v>
      </c>
      <c r="H96" s="534">
        <f t="shared" si="30"/>
        <v>0</v>
      </c>
      <c r="I96" s="536">
        <f t="shared" si="31"/>
        <v>0</v>
      </c>
      <c r="J96" s="188"/>
      <c r="K96" s="536">
        <f t="shared" si="34"/>
        <v>0</v>
      </c>
      <c r="L96" s="188"/>
      <c r="M96" s="536">
        <f t="shared" si="32"/>
        <v>0</v>
      </c>
      <c r="N96" s="534">
        <f t="shared" si="35"/>
        <v>0</v>
      </c>
      <c r="O96" s="534" t="e">
        <f>omkostninger!$K$34</f>
        <v>#DIV/0!</v>
      </c>
      <c r="P96" s="534" t="e">
        <f t="shared" si="33"/>
        <v>#DIV/0!</v>
      </c>
      <c r="Q96" s="536" t="e">
        <f t="shared" si="36"/>
        <v>#DIV/0!</v>
      </c>
    </row>
    <row r="97" spans="1:18" x14ac:dyDescent="0.2">
      <c r="A97" s="189"/>
      <c r="B97" s="174"/>
      <c r="C97" s="149"/>
      <c r="D97" s="672"/>
      <c r="E97" s="146"/>
      <c r="F97" s="534">
        <f t="shared" si="28"/>
        <v>0</v>
      </c>
      <c r="G97" s="535">
        <f t="shared" si="29"/>
        <v>0</v>
      </c>
      <c r="H97" s="534">
        <f t="shared" si="30"/>
        <v>0</v>
      </c>
      <c r="I97" s="536">
        <f t="shared" si="31"/>
        <v>0</v>
      </c>
      <c r="J97" s="183"/>
      <c r="K97" s="536">
        <f t="shared" si="34"/>
        <v>0</v>
      </c>
      <c r="L97" s="183"/>
      <c r="M97" s="536">
        <f t="shared" si="32"/>
        <v>0</v>
      </c>
      <c r="N97" s="534">
        <f t="shared" si="35"/>
        <v>0</v>
      </c>
      <c r="O97" s="534" t="e">
        <f>omkostninger!$K$34</f>
        <v>#DIV/0!</v>
      </c>
      <c r="P97" s="534" t="e">
        <f t="shared" si="33"/>
        <v>#DIV/0!</v>
      </c>
      <c r="Q97" s="536" t="e">
        <f t="shared" si="36"/>
        <v>#DIV/0!</v>
      </c>
    </row>
    <row r="98" spans="1:18" x14ac:dyDescent="0.2">
      <c r="A98" s="190"/>
      <c r="B98" s="155"/>
      <c r="C98" s="153"/>
      <c r="D98" s="673"/>
      <c r="E98" s="144"/>
      <c r="F98" s="534">
        <f t="shared" si="28"/>
        <v>0</v>
      </c>
      <c r="G98" s="535">
        <f t="shared" si="29"/>
        <v>0</v>
      </c>
      <c r="H98" s="534">
        <f t="shared" si="30"/>
        <v>0</v>
      </c>
      <c r="I98" s="536">
        <f t="shared" si="31"/>
        <v>0</v>
      </c>
      <c r="J98" s="188"/>
      <c r="K98" s="536">
        <f t="shared" si="34"/>
        <v>0</v>
      </c>
      <c r="L98" s="188"/>
      <c r="M98" s="536">
        <f t="shared" si="32"/>
        <v>0</v>
      </c>
      <c r="N98" s="534">
        <f t="shared" si="35"/>
        <v>0</v>
      </c>
      <c r="O98" s="534" t="e">
        <f>omkostninger!$K$34</f>
        <v>#DIV/0!</v>
      </c>
      <c r="P98" s="534" t="e">
        <f t="shared" si="33"/>
        <v>#DIV/0!</v>
      </c>
      <c r="Q98" s="536" t="e">
        <f t="shared" si="36"/>
        <v>#DIV/0!</v>
      </c>
    </row>
    <row r="99" spans="1:18" x14ac:dyDescent="0.2">
      <c r="A99" s="189"/>
      <c r="B99" s="174"/>
      <c r="C99" s="149"/>
      <c r="D99" s="672"/>
      <c r="E99" s="145"/>
      <c r="F99" s="534">
        <f t="shared" si="28"/>
        <v>0</v>
      </c>
      <c r="G99" s="535">
        <f t="shared" si="29"/>
        <v>0</v>
      </c>
      <c r="H99" s="534">
        <f t="shared" si="30"/>
        <v>0</v>
      </c>
      <c r="I99" s="536">
        <f t="shared" si="31"/>
        <v>0</v>
      </c>
      <c r="J99" s="183"/>
      <c r="K99" s="536">
        <f t="shared" si="34"/>
        <v>0</v>
      </c>
      <c r="L99" s="539"/>
      <c r="M99" s="536">
        <f t="shared" si="32"/>
        <v>0</v>
      </c>
      <c r="N99" s="534">
        <f t="shared" si="35"/>
        <v>0</v>
      </c>
      <c r="O99" s="534" t="e">
        <f>omkostninger!$K$34</f>
        <v>#DIV/0!</v>
      </c>
      <c r="P99" s="534" t="e">
        <f t="shared" si="33"/>
        <v>#DIV/0!</v>
      </c>
      <c r="Q99" s="536" t="e">
        <f t="shared" si="36"/>
        <v>#DIV/0!</v>
      </c>
    </row>
    <row r="100" spans="1:18" x14ac:dyDescent="0.2">
      <c r="A100" s="190"/>
      <c r="B100" s="155"/>
      <c r="C100" s="153"/>
      <c r="D100" s="673"/>
      <c r="E100" s="144"/>
      <c r="F100" s="534">
        <f t="shared" si="28"/>
        <v>0</v>
      </c>
      <c r="G100" s="535">
        <f t="shared" si="29"/>
        <v>0</v>
      </c>
      <c r="H100" s="534">
        <f t="shared" si="30"/>
        <v>0</v>
      </c>
      <c r="I100" s="536">
        <f t="shared" si="31"/>
        <v>0</v>
      </c>
      <c r="J100" s="188"/>
      <c r="K100" s="536">
        <f t="shared" si="34"/>
        <v>0</v>
      </c>
      <c r="L100" s="188"/>
      <c r="M100" s="536">
        <f t="shared" si="32"/>
        <v>0</v>
      </c>
      <c r="N100" s="534">
        <f t="shared" si="35"/>
        <v>0</v>
      </c>
      <c r="O100" s="534" t="e">
        <f>omkostninger!$K$34</f>
        <v>#DIV/0!</v>
      </c>
      <c r="P100" s="534" t="e">
        <f t="shared" si="33"/>
        <v>#DIV/0!</v>
      </c>
      <c r="Q100" s="536" t="e">
        <f t="shared" si="36"/>
        <v>#DIV/0!</v>
      </c>
    </row>
    <row r="101" spans="1:18" x14ac:dyDescent="0.2">
      <c r="A101" s="189"/>
      <c r="B101" s="174"/>
      <c r="C101" s="149"/>
      <c r="D101" s="672"/>
      <c r="E101" s="146"/>
      <c r="F101" s="534">
        <f t="shared" si="28"/>
        <v>0</v>
      </c>
      <c r="G101" s="535">
        <f t="shared" si="29"/>
        <v>0</v>
      </c>
      <c r="H101" s="534">
        <f t="shared" si="30"/>
        <v>0</v>
      </c>
      <c r="I101" s="536">
        <f t="shared" si="31"/>
        <v>0</v>
      </c>
      <c r="J101" s="183"/>
      <c r="K101" s="536">
        <f t="shared" si="34"/>
        <v>0</v>
      </c>
      <c r="L101" s="183"/>
      <c r="M101" s="536">
        <f t="shared" si="32"/>
        <v>0</v>
      </c>
      <c r="N101" s="534">
        <f t="shared" si="35"/>
        <v>0</v>
      </c>
      <c r="O101" s="534" t="e">
        <f>omkostninger!$K$34</f>
        <v>#DIV/0!</v>
      </c>
      <c r="P101" s="534" t="e">
        <f t="shared" si="33"/>
        <v>#DIV/0!</v>
      </c>
      <c r="Q101" s="536" t="e">
        <f t="shared" si="36"/>
        <v>#DIV/0!</v>
      </c>
    </row>
    <row r="102" spans="1:18" x14ac:dyDescent="0.2">
      <c r="A102" s="190"/>
      <c r="B102" s="155"/>
      <c r="C102" s="153"/>
      <c r="D102" s="673"/>
      <c r="E102" s="144"/>
      <c r="F102" s="534">
        <f t="shared" si="28"/>
        <v>0</v>
      </c>
      <c r="G102" s="535">
        <f t="shared" si="29"/>
        <v>0</v>
      </c>
      <c r="H102" s="534">
        <f t="shared" si="30"/>
        <v>0</v>
      </c>
      <c r="I102" s="536">
        <f t="shared" si="31"/>
        <v>0</v>
      </c>
      <c r="J102" s="188"/>
      <c r="K102" s="536">
        <f t="shared" si="34"/>
        <v>0</v>
      </c>
      <c r="L102" s="188"/>
      <c r="M102" s="536">
        <f t="shared" si="32"/>
        <v>0</v>
      </c>
      <c r="N102" s="534">
        <f t="shared" si="35"/>
        <v>0</v>
      </c>
      <c r="O102" s="534" t="e">
        <f>omkostninger!$K$34</f>
        <v>#DIV/0!</v>
      </c>
      <c r="P102" s="534" t="e">
        <f t="shared" si="33"/>
        <v>#DIV/0!</v>
      </c>
      <c r="Q102" s="536" t="e">
        <f t="shared" si="36"/>
        <v>#DIV/0!</v>
      </c>
    </row>
    <row r="103" spans="1:18" x14ac:dyDescent="0.2">
      <c r="A103" s="189"/>
      <c r="B103" s="174"/>
      <c r="C103" s="149"/>
      <c r="D103" s="672"/>
      <c r="E103" s="146"/>
      <c r="F103" s="534">
        <f t="shared" si="28"/>
        <v>0</v>
      </c>
      <c r="G103" s="535">
        <f t="shared" si="29"/>
        <v>0</v>
      </c>
      <c r="H103" s="534">
        <f t="shared" si="30"/>
        <v>0</v>
      </c>
      <c r="I103" s="536">
        <f t="shared" si="31"/>
        <v>0</v>
      </c>
      <c r="J103" s="183"/>
      <c r="K103" s="536">
        <f t="shared" si="34"/>
        <v>0</v>
      </c>
      <c r="L103" s="183"/>
      <c r="M103" s="536">
        <f t="shared" si="32"/>
        <v>0</v>
      </c>
      <c r="N103" s="534">
        <f t="shared" si="35"/>
        <v>0</v>
      </c>
      <c r="O103" s="534" t="e">
        <f>omkostninger!$K$34</f>
        <v>#DIV/0!</v>
      </c>
      <c r="P103" s="534" t="e">
        <f t="shared" si="33"/>
        <v>#DIV/0!</v>
      </c>
      <c r="Q103" s="536" t="e">
        <f t="shared" si="36"/>
        <v>#DIV/0!</v>
      </c>
    </row>
    <row r="104" spans="1:18" x14ac:dyDescent="0.2">
      <c r="A104" s="190"/>
      <c r="B104" s="155"/>
      <c r="C104" s="153"/>
      <c r="D104" s="673"/>
      <c r="E104" s="144"/>
      <c r="F104" s="534">
        <f t="shared" si="28"/>
        <v>0</v>
      </c>
      <c r="G104" s="535">
        <f t="shared" si="29"/>
        <v>0</v>
      </c>
      <c r="H104" s="534">
        <f t="shared" si="30"/>
        <v>0</v>
      </c>
      <c r="I104" s="536">
        <f t="shared" si="31"/>
        <v>0</v>
      </c>
      <c r="J104" s="188"/>
      <c r="K104" s="536">
        <f t="shared" si="34"/>
        <v>0</v>
      </c>
      <c r="L104" s="188"/>
      <c r="M104" s="536">
        <f t="shared" si="32"/>
        <v>0</v>
      </c>
      <c r="N104" s="534">
        <f t="shared" si="35"/>
        <v>0</v>
      </c>
      <c r="O104" s="534" t="e">
        <f>omkostninger!$K$34</f>
        <v>#DIV/0!</v>
      </c>
      <c r="P104" s="534" t="e">
        <f t="shared" si="33"/>
        <v>#DIV/0!</v>
      </c>
      <c r="Q104" s="536" t="e">
        <f t="shared" si="36"/>
        <v>#DIV/0!</v>
      </c>
    </row>
    <row r="105" spans="1:18" x14ac:dyDescent="0.2">
      <c r="A105" s="189"/>
      <c r="B105" s="192"/>
      <c r="C105" s="149"/>
      <c r="D105" s="672"/>
      <c r="E105" s="146"/>
      <c r="F105" s="534">
        <f t="shared" si="28"/>
        <v>0</v>
      </c>
      <c r="G105" s="535">
        <f t="shared" si="29"/>
        <v>0</v>
      </c>
      <c r="H105" s="534">
        <f t="shared" si="30"/>
        <v>0</v>
      </c>
      <c r="I105" s="536">
        <f t="shared" si="31"/>
        <v>0</v>
      </c>
      <c r="J105" s="183"/>
      <c r="K105" s="536">
        <f t="shared" si="34"/>
        <v>0</v>
      </c>
      <c r="L105" s="183"/>
      <c r="M105" s="536">
        <f t="shared" si="32"/>
        <v>0</v>
      </c>
      <c r="N105" s="534">
        <f t="shared" si="35"/>
        <v>0</v>
      </c>
      <c r="O105" s="534" t="e">
        <f>omkostninger!$K$34</f>
        <v>#DIV/0!</v>
      </c>
      <c r="P105" s="534" t="e">
        <f t="shared" si="33"/>
        <v>#DIV/0!</v>
      </c>
      <c r="Q105" s="536" t="e">
        <f t="shared" si="36"/>
        <v>#DIV/0!</v>
      </c>
    </row>
    <row r="106" spans="1:18" x14ac:dyDescent="0.2">
      <c r="A106" s="190"/>
      <c r="B106" s="155"/>
      <c r="C106" s="153"/>
      <c r="D106" s="673"/>
      <c r="E106" s="144"/>
      <c r="F106" s="534">
        <f t="shared" si="28"/>
        <v>0</v>
      </c>
      <c r="G106" s="535">
        <f t="shared" si="29"/>
        <v>0</v>
      </c>
      <c r="H106" s="534">
        <f t="shared" si="30"/>
        <v>0</v>
      </c>
      <c r="I106" s="536">
        <f t="shared" si="31"/>
        <v>0</v>
      </c>
      <c r="J106" s="188"/>
      <c r="K106" s="536">
        <f t="shared" si="34"/>
        <v>0</v>
      </c>
      <c r="L106" s="188"/>
      <c r="M106" s="536">
        <f t="shared" si="32"/>
        <v>0</v>
      </c>
      <c r="N106" s="534">
        <f t="shared" si="35"/>
        <v>0</v>
      </c>
      <c r="O106" s="534" t="e">
        <f>omkostninger!$K$34</f>
        <v>#DIV/0!</v>
      </c>
      <c r="P106" s="534" t="e">
        <f t="shared" si="33"/>
        <v>#DIV/0!</v>
      </c>
      <c r="Q106" s="536" t="e">
        <f t="shared" si="36"/>
        <v>#DIV/0!</v>
      </c>
    </row>
    <row r="107" spans="1:18" x14ac:dyDescent="0.2">
      <c r="A107" s="189"/>
      <c r="B107" s="174"/>
      <c r="C107" s="158"/>
      <c r="D107" s="674"/>
      <c r="E107" s="145"/>
      <c r="F107" s="534">
        <f t="shared" si="28"/>
        <v>0</v>
      </c>
      <c r="G107" s="535">
        <f t="shared" si="29"/>
        <v>0</v>
      </c>
      <c r="H107" s="534">
        <f t="shared" si="30"/>
        <v>0</v>
      </c>
      <c r="I107" s="536">
        <f t="shared" si="31"/>
        <v>0</v>
      </c>
      <c r="J107" s="539"/>
      <c r="K107" s="536">
        <f t="shared" si="34"/>
        <v>0</v>
      </c>
      <c r="L107" s="539"/>
      <c r="M107" s="536">
        <f t="shared" si="32"/>
        <v>0</v>
      </c>
      <c r="N107" s="534">
        <f t="shared" si="35"/>
        <v>0</v>
      </c>
      <c r="O107" s="534" t="e">
        <f>omkostninger!$K$34</f>
        <v>#DIV/0!</v>
      </c>
      <c r="P107" s="534" t="e">
        <f t="shared" si="33"/>
        <v>#DIV/0!</v>
      </c>
      <c r="Q107" s="536" t="e">
        <f t="shared" si="36"/>
        <v>#DIV/0!</v>
      </c>
    </row>
    <row r="108" spans="1:18" x14ac:dyDescent="0.2">
      <c r="A108" s="190"/>
      <c r="B108" s="155"/>
      <c r="C108" s="153"/>
      <c r="D108" s="673"/>
      <c r="E108" s="144"/>
      <c r="F108" s="534">
        <f t="shared" si="28"/>
        <v>0</v>
      </c>
      <c r="G108" s="535">
        <f t="shared" si="29"/>
        <v>0</v>
      </c>
      <c r="H108" s="534">
        <f t="shared" si="30"/>
        <v>0</v>
      </c>
      <c r="I108" s="536">
        <f t="shared" si="31"/>
        <v>0</v>
      </c>
      <c r="J108" s="188"/>
      <c r="K108" s="536">
        <f t="shared" si="34"/>
        <v>0</v>
      </c>
      <c r="L108" s="188"/>
      <c r="M108" s="536">
        <f t="shared" si="32"/>
        <v>0</v>
      </c>
      <c r="N108" s="534">
        <f t="shared" si="35"/>
        <v>0</v>
      </c>
      <c r="O108" s="534" t="e">
        <f>omkostninger!$K$34</f>
        <v>#DIV/0!</v>
      </c>
      <c r="P108" s="534" t="e">
        <f t="shared" si="33"/>
        <v>#DIV/0!</v>
      </c>
      <c r="Q108" s="536" t="e">
        <f t="shared" si="36"/>
        <v>#DIV/0!</v>
      </c>
    </row>
    <row r="109" spans="1:18" ht="13.5" thickBot="1" x14ac:dyDescent="0.25">
      <c r="A109" s="189"/>
      <c r="B109" s="174"/>
      <c r="C109" s="149"/>
      <c r="D109" s="672"/>
      <c r="E109" s="146"/>
      <c r="F109" s="534">
        <f t="shared" si="28"/>
        <v>0</v>
      </c>
      <c r="G109" s="535">
        <f t="shared" si="29"/>
        <v>0</v>
      </c>
      <c r="H109" s="534">
        <f t="shared" si="30"/>
        <v>0</v>
      </c>
      <c r="I109" s="536">
        <f t="shared" si="31"/>
        <v>0</v>
      </c>
      <c r="J109" s="183"/>
      <c r="K109" s="536">
        <f>SUM(D109*J109)</f>
        <v>0</v>
      </c>
      <c r="L109" s="183"/>
      <c r="M109" s="536">
        <f t="shared" si="32"/>
        <v>0</v>
      </c>
      <c r="N109" s="534">
        <f t="shared" si="35"/>
        <v>0</v>
      </c>
      <c r="O109" s="534" t="e">
        <f>omkostninger!$K$34</f>
        <v>#DIV/0!</v>
      </c>
      <c r="P109" s="534" t="e">
        <f t="shared" si="33"/>
        <v>#DIV/0!</v>
      </c>
      <c r="Q109" s="536" t="e">
        <f t="shared" si="36"/>
        <v>#DIV/0!</v>
      </c>
    </row>
    <row r="110" spans="1:18" ht="13.5" thickBot="1" x14ac:dyDescent="0.25">
      <c r="A110" s="80" t="s">
        <v>37</v>
      </c>
      <c r="C110" s="70"/>
      <c r="D110" s="679"/>
      <c r="E110" s="71"/>
      <c r="F110" s="589">
        <f>SUM(F85:F109)</f>
        <v>0</v>
      </c>
      <c r="G110" s="589">
        <f>SUM(G85:G109)</f>
        <v>0</v>
      </c>
      <c r="H110" s="589">
        <f>SUM(H85:H109)</f>
        <v>0</v>
      </c>
      <c r="I110" s="589">
        <f>SUM(I85:I109)</f>
        <v>0</v>
      </c>
      <c r="J110" s="542"/>
      <c r="K110" s="589">
        <f>SUM(K85:K109)</f>
        <v>0</v>
      </c>
      <c r="L110" s="542"/>
      <c r="M110" s="589">
        <f>SUM(M85:M109)</f>
        <v>0</v>
      </c>
      <c r="N110" s="589">
        <f>SUM(N85:N109)</f>
        <v>0</v>
      </c>
      <c r="O110" s="543"/>
      <c r="P110" s="589" t="e">
        <f>SUM(P85:P109)</f>
        <v>#DIV/0!</v>
      </c>
      <c r="Q110" s="590"/>
    </row>
    <row r="111" spans="1:18" ht="13.5" thickTop="1" x14ac:dyDescent="0.2">
      <c r="A111" s="275"/>
      <c r="B111" s="275"/>
      <c r="C111" s="276"/>
      <c r="D111" s="676"/>
      <c r="E111" s="276"/>
      <c r="F111" s="276"/>
      <c r="G111" s="276"/>
      <c r="H111" s="276"/>
      <c r="I111" s="276"/>
      <c r="J111" s="591"/>
      <c r="K111" s="579"/>
      <c r="L111" s="591"/>
      <c r="M111" s="579"/>
      <c r="N111" s="580"/>
      <c r="O111" s="580"/>
      <c r="P111" s="579"/>
      <c r="Q111" s="592"/>
      <c r="R111" s="36"/>
    </row>
    <row r="112" spans="1:18" ht="33.75" customHeight="1" x14ac:dyDescent="0.2">
      <c r="D112" s="666"/>
      <c r="E112" s="103"/>
      <c r="F112" s="103"/>
      <c r="G112" s="103"/>
      <c r="H112" s="103"/>
      <c r="I112" s="103"/>
      <c r="J112" s="557"/>
      <c r="K112" s="557"/>
      <c r="L112" s="557"/>
      <c r="M112" s="557"/>
      <c r="N112" s="557"/>
      <c r="O112" s="557"/>
      <c r="P112" s="557"/>
      <c r="Q112" s="557"/>
    </row>
    <row r="113" spans="1:18" ht="13.5" thickBot="1" x14ac:dyDescent="0.25">
      <c r="A113" s="118"/>
      <c r="B113" s="118"/>
      <c r="C113" s="118"/>
      <c r="D113" s="677"/>
      <c r="E113" s="702"/>
      <c r="F113" s="702"/>
      <c r="G113" s="702"/>
      <c r="H113" s="702"/>
      <c r="I113" s="702"/>
      <c r="J113" s="582"/>
      <c r="K113" s="582"/>
      <c r="L113" s="582"/>
      <c r="M113" s="582"/>
      <c r="N113" s="582"/>
      <c r="O113" s="582"/>
      <c r="P113" s="582"/>
      <c r="Q113" s="557"/>
    </row>
    <row r="114" spans="1:18" ht="21.75" thickTop="1" thickBot="1" x14ac:dyDescent="0.35">
      <c r="A114" s="60"/>
      <c r="B114" s="61" t="s">
        <v>18</v>
      </c>
      <c r="C114" s="61"/>
      <c r="D114" s="664"/>
      <c r="E114" s="689"/>
      <c r="F114" s="689"/>
      <c r="G114" s="689"/>
      <c r="H114" s="689"/>
      <c r="I114" s="689"/>
      <c r="J114" s="551"/>
      <c r="K114" s="583" t="s">
        <v>113</v>
      </c>
      <c r="L114" s="583"/>
      <c r="M114" s="583"/>
      <c r="N114" s="584"/>
      <c r="O114" s="557"/>
      <c r="P114" s="585" t="s">
        <v>60</v>
      </c>
      <c r="Q114" s="593">
        <v>1</v>
      </c>
      <c r="R114" s="130"/>
    </row>
    <row r="115" spans="1:18" x14ac:dyDescent="0.2">
      <c r="A115" s="6"/>
      <c r="B115" s="7"/>
      <c r="C115" s="7"/>
      <c r="D115" s="665"/>
      <c r="E115" s="690"/>
      <c r="F115" s="691"/>
      <c r="G115" s="691"/>
      <c r="H115" s="103"/>
      <c r="I115" s="103"/>
      <c r="J115" s="557"/>
      <c r="K115" s="556"/>
      <c r="L115" s="556"/>
      <c r="M115" s="556"/>
      <c r="N115" s="564"/>
      <c r="O115" s="564"/>
      <c r="P115" s="564"/>
      <c r="Q115" s="564"/>
      <c r="R115" s="130"/>
    </row>
    <row r="116" spans="1:18" ht="13.5" thickBot="1" x14ac:dyDescent="0.25">
      <c r="A116" s="11"/>
      <c r="B116" s="12"/>
      <c r="C116" s="12"/>
      <c r="D116" s="668"/>
      <c r="E116" s="694"/>
      <c r="F116" s="695"/>
      <c r="G116" s="695"/>
      <c r="H116" s="695"/>
      <c r="I116" s="695"/>
      <c r="J116" s="566"/>
      <c r="K116" s="566"/>
      <c r="L116" s="566"/>
      <c r="M116" s="566"/>
      <c r="N116" s="566"/>
      <c r="O116" s="566"/>
      <c r="P116" s="566"/>
      <c r="Q116" s="566"/>
      <c r="R116" s="130"/>
    </row>
    <row r="117" spans="1:18" x14ac:dyDescent="0.2">
      <c r="A117" s="73"/>
      <c r="B117" s="73"/>
      <c r="C117" s="73"/>
      <c r="D117" s="665"/>
      <c r="E117" s="750" t="s">
        <v>0</v>
      </c>
      <c r="F117" s="751"/>
      <c r="G117" s="751"/>
      <c r="H117" s="751"/>
      <c r="I117" s="752"/>
      <c r="J117" s="744" t="s">
        <v>1</v>
      </c>
      <c r="K117" s="756"/>
      <c r="L117" s="744" t="s">
        <v>2</v>
      </c>
      <c r="M117" s="756"/>
      <c r="N117" s="564"/>
      <c r="O117" s="564"/>
      <c r="P117" s="744" t="s">
        <v>3</v>
      </c>
      <c r="Q117" s="759"/>
      <c r="R117" s="130"/>
    </row>
    <row r="118" spans="1:18" ht="13.5" thickBot="1" x14ac:dyDescent="0.25">
      <c r="A118" s="11"/>
      <c r="B118" s="12" t="s">
        <v>27</v>
      </c>
      <c r="C118" s="12"/>
      <c r="D118" s="668"/>
      <c r="E118" s="753"/>
      <c r="F118" s="754"/>
      <c r="G118" s="754"/>
      <c r="H118" s="754"/>
      <c r="I118" s="755"/>
      <c r="J118" s="757"/>
      <c r="K118" s="758"/>
      <c r="L118" s="757"/>
      <c r="M118" s="758"/>
      <c r="N118" s="566"/>
      <c r="O118" s="566"/>
      <c r="P118" s="746"/>
      <c r="Q118" s="760"/>
      <c r="R118" s="130"/>
    </row>
    <row r="119" spans="1:18" ht="13.5" thickBot="1" x14ac:dyDescent="0.25">
      <c r="D119" s="666"/>
      <c r="E119" s="103"/>
      <c r="F119" s="103"/>
      <c r="G119" s="103"/>
      <c r="H119" s="103"/>
      <c r="I119" s="103"/>
      <c r="J119" s="557"/>
      <c r="K119" s="557"/>
      <c r="L119" s="557"/>
      <c r="M119" s="557"/>
      <c r="N119" s="557"/>
      <c r="O119" s="557"/>
      <c r="P119" s="557"/>
      <c r="Q119" s="557"/>
      <c r="R119" s="130"/>
    </row>
    <row r="120" spans="1:18" x14ac:dyDescent="0.2">
      <c r="A120" s="29" t="s">
        <v>4</v>
      </c>
      <c r="B120" s="748" t="s">
        <v>5</v>
      </c>
      <c r="C120" s="15" t="s">
        <v>6</v>
      </c>
      <c r="D120" s="670" t="s">
        <v>7</v>
      </c>
      <c r="E120" s="696" t="s">
        <v>44</v>
      </c>
      <c r="F120" s="697" t="s">
        <v>40</v>
      </c>
      <c r="G120" s="697" t="s">
        <v>46</v>
      </c>
      <c r="H120" s="697" t="s">
        <v>48</v>
      </c>
      <c r="I120" s="698" t="s">
        <v>9</v>
      </c>
      <c r="J120" s="569" t="s">
        <v>8</v>
      </c>
      <c r="K120" s="571" t="s">
        <v>10</v>
      </c>
      <c r="L120" s="569" t="s">
        <v>8</v>
      </c>
      <c r="M120" s="571" t="s">
        <v>11</v>
      </c>
      <c r="N120" s="570" t="s">
        <v>22</v>
      </c>
      <c r="O120" s="570" t="s">
        <v>12</v>
      </c>
      <c r="P120" s="570" t="s">
        <v>23</v>
      </c>
      <c r="Q120" s="594"/>
      <c r="R120" s="130"/>
    </row>
    <row r="121" spans="1:18" ht="13.5" thickBot="1" x14ac:dyDescent="0.25">
      <c r="A121" s="30" t="s">
        <v>13</v>
      </c>
      <c r="B121" s="749"/>
      <c r="C121" s="17" t="s">
        <v>14</v>
      </c>
      <c r="D121" s="671" t="s">
        <v>15</v>
      </c>
      <c r="E121" s="699" t="s">
        <v>45</v>
      </c>
      <c r="F121" s="700" t="s">
        <v>20</v>
      </c>
      <c r="G121" s="700" t="s">
        <v>47</v>
      </c>
      <c r="H121" s="704">
        <f>$H$8</f>
        <v>0</v>
      </c>
      <c r="I121" s="705">
        <f>$I$8</f>
        <v>0</v>
      </c>
      <c r="J121" s="573" t="s">
        <v>16</v>
      </c>
      <c r="K121" s="575"/>
      <c r="L121" s="573" t="s">
        <v>16</v>
      </c>
      <c r="M121" s="575" t="s">
        <v>17</v>
      </c>
      <c r="N121" s="574" t="s">
        <v>16</v>
      </c>
      <c r="O121" s="574"/>
      <c r="P121" s="574" t="s">
        <v>16</v>
      </c>
      <c r="Q121" s="595"/>
      <c r="R121" s="130"/>
    </row>
    <row r="122" spans="1:18" x14ac:dyDescent="0.2">
      <c r="A122" s="189"/>
      <c r="B122" s="174"/>
      <c r="C122" s="149"/>
      <c r="D122" s="672"/>
      <c r="E122" s="146"/>
      <c r="F122" s="534">
        <f t="shared" ref="F122:F139" si="37">SUM(D122*E122/60)</f>
        <v>0</v>
      </c>
      <c r="G122" s="535">
        <f t="shared" ref="G122:G146" si="38">SUM(F122*$B$4)</f>
        <v>0</v>
      </c>
      <c r="H122" s="534">
        <f t="shared" ref="H122:H146" si="39">G122*$H$8</f>
        <v>0</v>
      </c>
      <c r="I122" s="536">
        <f t="shared" ref="I122:I146" si="40">(G122+H122)*$I$8</f>
        <v>0</v>
      </c>
      <c r="J122" s="183"/>
      <c r="K122" s="536">
        <f t="shared" ref="K122:K139" si="41">SUM(D122*J122)</f>
        <v>0</v>
      </c>
      <c r="L122" s="183"/>
      <c r="M122" s="536">
        <f t="shared" ref="M122:M139" si="42">SUM(D122*L122)</f>
        <v>0</v>
      </c>
      <c r="N122" s="534">
        <f>SUM(G122+H122+I122+K122+M122)</f>
        <v>0</v>
      </c>
      <c r="O122" s="534" t="e">
        <f>omkostninger!$K$34</f>
        <v>#DIV/0!</v>
      </c>
      <c r="P122" s="534" t="e">
        <f>SUM(O122*N122)</f>
        <v>#DIV/0!</v>
      </c>
      <c r="Q122" s="537" t="e">
        <f t="shared" ref="Q122:Q139" si="43">SUM(D122/P122)</f>
        <v>#DIV/0!</v>
      </c>
      <c r="R122" s="130"/>
    </row>
    <row r="123" spans="1:18" x14ac:dyDescent="0.2">
      <c r="A123" s="190"/>
      <c r="B123" s="155"/>
      <c r="C123" s="153"/>
      <c r="D123" s="673"/>
      <c r="E123" s="144"/>
      <c r="F123" s="534">
        <f t="shared" si="37"/>
        <v>0</v>
      </c>
      <c r="G123" s="535">
        <f t="shared" si="38"/>
        <v>0</v>
      </c>
      <c r="H123" s="534">
        <f t="shared" si="39"/>
        <v>0</v>
      </c>
      <c r="I123" s="536">
        <f t="shared" si="40"/>
        <v>0</v>
      </c>
      <c r="J123" s="188"/>
      <c r="K123" s="536">
        <f t="shared" si="41"/>
        <v>0</v>
      </c>
      <c r="L123" s="188"/>
      <c r="M123" s="536">
        <f t="shared" si="42"/>
        <v>0</v>
      </c>
      <c r="N123" s="534">
        <f t="shared" ref="N123:N146" si="44">SUM(G123+H123+I123+K123+M123)</f>
        <v>0</v>
      </c>
      <c r="O123" s="534" t="e">
        <f>omkostninger!$K$34</f>
        <v>#DIV/0!</v>
      </c>
      <c r="P123" s="534" t="e">
        <f t="shared" ref="P123:P146" si="45">SUM(O123*N123)</f>
        <v>#DIV/0!</v>
      </c>
      <c r="Q123" s="537" t="e">
        <f t="shared" si="43"/>
        <v>#DIV/0!</v>
      </c>
      <c r="R123" s="130"/>
    </row>
    <row r="124" spans="1:18" x14ac:dyDescent="0.2">
      <c r="A124" s="189"/>
      <c r="B124" s="174"/>
      <c r="C124" s="149"/>
      <c r="D124" s="672"/>
      <c r="E124" s="146"/>
      <c r="F124" s="534">
        <f t="shared" si="37"/>
        <v>0</v>
      </c>
      <c r="G124" s="535">
        <f t="shared" si="38"/>
        <v>0</v>
      </c>
      <c r="H124" s="534">
        <f t="shared" si="39"/>
        <v>0</v>
      </c>
      <c r="I124" s="536">
        <f t="shared" si="40"/>
        <v>0</v>
      </c>
      <c r="J124" s="183"/>
      <c r="K124" s="536">
        <f t="shared" si="41"/>
        <v>0</v>
      </c>
      <c r="L124" s="183"/>
      <c r="M124" s="536">
        <f t="shared" si="42"/>
        <v>0</v>
      </c>
      <c r="N124" s="534">
        <f t="shared" si="44"/>
        <v>0</v>
      </c>
      <c r="O124" s="534" t="e">
        <f>omkostninger!$K$34</f>
        <v>#DIV/0!</v>
      </c>
      <c r="P124" s="534" t="e">
        <f t="shared" si="45"/>
        <v>#DIV/0!</v>
      </c>
      <c r="Q124" s="537" t="e">
        <f t="shared" si="43"/>
        <v>#DIV/0!</v>
      </c>
      <c r="R124" s="130"/>
    </row>
    <row r="125" spans="1:18" x14ac:dyDescent="0.2">
      <c r="A125" s="190"/>
      <c r="B125" s="155"/>
      <c r="C125" s="153"/>
      <c r="D125" s="673"/>
      <c r="E125" s="144"/>
      <c r="F125" s="534">
        <f t="shared" si="37"/>
        <v>0</v>
      </c>
      <c r="G125" s="535">
        <f t="shared" si="38"/>
        <v>0</v>
      </c>
      <c r="H125" s="534">
        <f t="shared" si="39"/>
        <v>0</v>
      </c>
      <c r="I125" s="536">
        <f t="shared" si="40"/>
        <v>0</v>
      </c>
      <c r="J125" s="188"/>
      <c r="K125" s="536">
        <f t="shared" si="41"/>
        <v>0</v>
      </c>
      <c r="L125" s="188"/>
      <c r="M125" s="536">
        <f t="shared" si="42"/>
        <v>0</v>
      </c>
      <c r="N125" s="534">
        <f t="shared" si="44"/>
        <v>0</v>
      </c>
      <c r="O125" s="534" t="e">
        <f>omkostninger!$K$34</f>
        <v>#DIV/0!</v>
      </c>
      <c r="P125" s="534" t="e">
        <f t="shared" si="45"/>
        <v>#DIV/0!</v>
      </c>
      <c r="Q125" s="537" t="e">
        <f t="shared" si="43"/>
        <v>#DIV/0!</v>
      </c>
      <c r="R125" s="130"/>
    </row>
    <row r="126" spans="1:18" x14ac:dyDescent="0.2">
      <c r="A126" s="189"/>
      <c r="B126" s="174"/>
      <c r="C126" s="149"/>
      <c r="D126" s="672"/>
      <c r="E126" s="146"/>
      <c r="F126" s="534">
        <f t="shared" si="37"/>
        <v>0</v>
      </c>
      <c r="G126" s="535">
        <f t="shared" si="38"/>
        <v>0</v>
      </c>
      <c r="H126" s="534">
        <f t="shared" si="39"/>
        <v>0</v>
      </c>
      <c r="I126" s="536">
        <f t="shared" si="40"/>
        <v>0</v>
      </c>
      <c r="J126" s="183"/>
      <c r="K126" s="536">
        <f t="shared" si="41"/>
        <v>0</v>
      </c>
      <c r="L126" s="183"/>
      <c r="M126" s="536">
        <f t="shared" si="42"/>
        <v>0</v>
      </c>
      <c r="N126" s="534">
        <f t="shared" si="44"/>
        <v>0</v>
      </c>
      <c r="O126" s="534" t="e">
        <f>omkostninger!$K$34</f>
        <v>#DIV/0!</v>
      </c>
      <c r="P126" s="534" t="e">
        <f t="shared" si="45"/>
        <v>#DIV/0!</v>
      </c>
      <c r="Q126" s="537" t="e">
        <f t="shared" si="43"/>
        <v>#DIV/0!</v>
      </c>
      <c r="R126" s="130"/>
    </row>
    <row r="127" spans="1:18" x14ac:dyDescent="0.2">
      <c r="A127" s="190"/>
      <c r="B127" s="155"/>
      <c r="C127" s="153"/>
      <c r="D127" s="673"/>
      <c r="E127" s="144"/>
      <c r="F127" s="534">
        <f t="shared" si="37"/>
        <v>0</v>
      </c>
      <c r="G127" s="535">
        <f t="shared" si="38"/>
        <v>0</v>
      </c>
      <c r="H127" s="534">
        <f t="shared" si="39"/>
        <v>0</v>
      </c>
      <c r="I127" s="536">
        <f t="shared" si="40"/>
        <v>0</v>
      </c>
      <c r="J127" s="188"/>
      <c r="K127" s="536">
        <f t="shared" si="41"/>
        <v>0</v>
      </c>
      <c r="L127" s="188"/>
      <c r="M127" s="536">
        <f t="shared" si="42"/>
        <v>0</v>
      </c>
      <c r="N127" s="534">
        <f t="shared" si="44"/>
        <v>0</v>
      </c>
      <c r="O127" s="534" t="e">
        <f>omkostninger!$K$34</f>
        <v>#DIV/0!</v>
      </c>
      <c r="P127" s="534" t="e">
        <f t="shared" si="45"/>
        <v>#DIV/0!</v>
      </c>
      <c r="Q127" s="537" t="e">
        <f t="shared" si="43"/>
        <v>#DIV/0!</v>
      </c>
      <c r="R127" s="130"/>
    </row>
    <row r="128" spans="1:18" x14ac:dyDescent="0.2">
      <c r="A128" s="194"/>
      <c r="B128" s="192"/>
      <c r="C128" s="166"/>
      <c r="D128" s="678"/>
      <c r="E128" s="146"/>
      <c r="F128" s="534">
        <f t="shared" si="37"/>
        <v>0</v>
      </c>
      <c r="G128" s="535">
        <f t="shared" si="38"/>
        <v>0</v>
      </c>
      <c r="H128" s="534">
        <f t="shared" si="39"/>
        <v>0</v>
      </c>
      <c r="I128" s="536">
        <f t="shared" si="40"/>
        <v>0</v>
      </c>
      <c r="J128" s="539"/>
      <c r="K128" s="536">
        <f t="shared" si="41"/>
        <v>0</v>
      </c>
      <c r="L128" s="539"/>
      <c r="M128" s="536">
        <f t="shared" si="42"/>
        <v>0</v>
      </c>
      <c r="N128" s="534">
        <f t="shared" si="44"/>
        <v>0</v>
      </c>
      <c r="O128" s="534" t="e">
        <f>omkostninger!$K$34</f>
        <v>#DIV/0!</v>
      </c>
      <c r="P128" s="534" t="e">
        <f t="shared" si="45"/>
        <v>#DIV/0!</v>
      </c>
      <c r="Q128" s="537" t="e">
        <f t="shared" si="43"/>
        <v>#DIV/0!</v>
      </c>
      <c r="R128" s="130"/>
    </row>
    <row r="129" spans="1:18" x14ac:dyDescent="0.2">
      <c r="A129" s="190"/>
      <c r="B129" s="155"/>
      <c r="C129" s="153"/>
      <c r="D129" s="673"/>
      <c r="E129" s="144"/>
      <c r="F129" s="534">
        <f t="shared" si="37"/>
        <v>0</v>
      </c>
      <c r="G129" s="535">
        <f t="shared" si="38"/>
        <v>0</v>
      </c>
      <c r="H129" s="534">
        <f t="shared" si="39"/>
        <v>0</v>
      </c>
      <c r="I129" s="536">
        <f t="shared" si="40"/>
        <v>0</v>
      </c>
      <c r="J129" s="188"/>
      <c r="K129" s="536">
        <f t="shared" si="41"/>
        <v>0</v>
      </c>
      <c r="L129" s="188"/>
      <c r="M129" s="536">
        <f t="shared" si="42"/>
        <v>0</v>
      </c>
      <c r="N129" s="534">
        <f t="shared" si="44"/>
        <v>0</v>
      </c>
      <c r="O129" s="534" t="e">
        <f>omkostninger!$K$34</f>
        <v>#DIV/0!</v>
      </c>
      <c r="P129" s="534" t="e">
        <f t="shared" si="45"/>
        <v>#DIV/0!</v>
      </c>
      <c r="Q129" s="537" t="e">
        <f t="shared" si="43"/>
        <v>#DIV/0!</v>
      </c>
      <c r="R129" s="130"/>
    </row>
    <row r="130" spans="1:18" x14ac:dyDescent="0.2">
      <c r="A130" s="189"/>
      <c r="B130" s="192"/>
      <c r="C130" s="156"/>
      <c r="D130" s="678"/>
      <c r="E130" s="146"/>
      <c r="F130" s="534">
        <f t="shared" si="37"/>
        <v>0</v>
      </c>
      <c r="G130" s="535">
        <f t="shared" si="38"/>
        <v>0</v>
      </c>
      <c r="H130" s="534">
        <f t="shared" si="39"/>
        <v>0</v>
      </c>
      <c r="I130" s="536">
        <f t="shared" si="40"/>
        <v>0</v>
      </c>
      <c r="J130" s="183"/>
      <c r="K130" s="536">
        <f t="shared" si="41"/>
        <v>0</v>
      </c>
      <c r="L130" s="183"/>
      <c r="M130" s="536">
        <f t="shared" si="42"/>
        <v>0</v>
      </c>
      <c r="N130" s="534">
        <f t="shared" si="44"/>
        <v>0</v>
      </c>
      <c r="O130" s="534" t="e">
        <f>omkostninger!$K$34</f>
        <v>#DIV/0!</v>
      </c>
      <c r="P130" s="534" t="e">
        <f t="shared" si="45"/>
        <v>#DIV/0!</v>
      </c>
      <c r="Q130" s="537" t="e">
        <f t="shared" si="43"/>
        <v>#DIV/0!</v>
      </c>
      <c r="R130" s="130"/>
    </row>
    <row r="131" spans="1:18" x14ac:dyDescent="0.2">
      <c r="A131" s="190"/>
      <c r="B131" s="155"/>
      <c r="C131" s="153"/>
      <c r="D131" s="673"/>
      <c r="E131" s="144"/>
      <c r="F131" s="534">
        <f t="shared" si="37"/>
        <v>0</v>
      </c>
      <c r="G131" s="535">
        <f t="shared" si="38"/>
        <v>0</v>
      </c>
      <c r="H131" s="534">
        <f t="shared" si="39"/>
        <v>0</v>
      </c>
      <c r="I131" s="536">
        <f t="shared" si="40"/>
        <v>0</v>
      </c>
      <c r="J131" s="188"/>
      <c r="K131" s="536">
        <f t="shared" si="41"/>
        <v>0</v>
      </c>
      <c r="L131" s="188"/>
      <c r="M131" s="536">
        <f t="shared" si="42"/>
        <v>0</v>
      </c>
      <c r="N131" s="534">
        <f t="shared" si="44"/>
        <v>0</v>
      </c>
      <c r="O131" s="534" t="e">
        <f>omkostninger!$K$34</f>
        <v>#DIV/0!</v>
      </c>
      <c r="P131" s="534" t="e">
        <f t="shared" si="45"/>
        <v>#DIV/0!</v>
      </c>
      <c r="Q131" s="537" t="e">
        <f t="shared" si="43"/>
        <v>#DIV/0!</v>
      </c>
      <c r="R131" s="130"/>
    </row>
    <row r="132" spans="1:18" x14ac:dyDescent="0.2">
      <c r="A132" s="189"/>
      <c r="B132" s="185"/>
      <c r="C132" s="156"/>
      <c r="D132" s="672"/>
      <c r="E132" s="146"/>
      <c r="F132" s="534">
        <f t="shared" si="37"/>
        <v>0</v>
      </c>
      <c r="G132" s="535">
        <f t="shared" si="38"/>
        <v>0</v>
      </c>
      <c r="H132" s="534">
        <f t="shared" si="39"/>
        <v>0</v>
      </c>
      <c r="I132" s="536">
        <f t="shared" si="40"/>
        <v>0</v>
      </c>
      <c r="J132" s="183"/>
      <c r="K132" s="536">
        <f t="shared" si="41"/>
        <v>0</v>
      </c>
      <c r="L132" s="183"/>
      <c r="M132" s="536">
        <f t="shared" si="42"/>
        <v>0</v>
      </c>
      <c r="N132" s="534">
        <f t="shared" si="44"/>
        <v>0</v>
      </c>
      <c r="O132" s="534" t="e">
        <f>omkostninger!$K$34</f>
        <v>#DIV/0!</v>
      </c>
      <c r="P132" s="534" t="e">
        <f t="shared" si="45"/>
        <v>#DIV/0!</v>
      </c>
      <c r="Q132" s="537" t="e">
        <f t="shared" si="43"/>
        <v>#DIV/0!</v>
      </c>
      <c r="R132" s="130"/>
    </row>
    <row r="133" spans="1:18" x14ac:dyDescent="0.2">
      <c r="A133" s="190"/>
      <c r="B133" s="155"/>
      <c r="C133" s="153"/>
      <c r="D133" s="673"/>
      <c r="E133" s="144"/>
      <c r="F133" s="534">
        <f t="shared" si="37"/>
        <v>0</v>
      </c>
      <c r="G133" s="535">
        <f t="shared" si="38"/>
        <v>0</v>
      </c>
      <c r="H133" s="534">
        <f t="shared" si="39"/>
        <v>0</v>
      </c>
      <c r="I133" s="536">
        <f t="shared" si="40"/>
        <v>0</v>
      </c>
      <c r="J133" s="188"/>
      <c r="K133" s="536">
        <f t="shared" si="41"/>
        <v>0</v>
      </c>
      <c r="L133" s="188"/>
      <c r="M133" s="536">
        <f t="shared" si="42"/>
        <v>0</v>
      </c>
      <c r="N133" s="534">
        <f t="shared" si="44"/>
        <v>0</v>
      </c>
      <c r="O133" s="534" t="e">
        <f>omkostninger!$K$34</f>
        <v>#DIV/0!</v>
      </c>
      <c r="P133" s="534" t="e">
        <f t="shared" si="45"/>
        <v>#DIV/0!</v>
      </c>
      <c r="Q133" s="537" t="e">
        <f t="shared" si="43"/>
        <v>#DIV/0!</v>
      </c>
      <c r="R133" s="130"/>
    </row>
    <row r="134" spans="1:18" x14ac:dyDescent="0.2">
      <c r="A134" s="189"/>
      <c r="B134" s="185"/>
      <c r="C134" s="149"/>
      <c r="D134" s="672"/>
      <c r="E134" s="146"/>
      <c r="F134" s="534">
        <f t="shared" si="37"/>
        <v>0</v>
      </c>
      <c r="G134" s="535">
        <f t="shared" si="38"/>
        <v>0</v>
      </c>
      <c r="H134" s="534">
        <f t="shared" si="39"/>
        <v>0</v>
      </c>
      <c r="I134" s="536">
        <f t="shared" si="40"/>
        <v>0</v>
      </c>
      <c r="J134" s="183"/>
      <c r="K134" s="536">
        <f t="shared" si="41"/>
        <v>0</v>
      </c>
      <c r="L134" s="183"/>
      <c r="M134" s="536">
        <f t="shared" si="42"/>
        <v>0</v>
      </c>
      <c r="N134" s="534">
        <f t="shared" si="44"/>
        <v>0</v>
      </c>
      <c r="O134" s="534" t="e">
        <f>omkostninger!$K$34</f>
        <v>#DIV/0!</v>
      </c>
      <c r="P134" s="534" t="e">
        <f t="shared" si="45"/>
        <v>#DIV/0!</v>
      </c>
      <c r="Q134" s="537" t="e">
        <f t="shared" si="43"/>
        <v>#DIV/0!</v>
      </c>
      <c r="R134" s="130"/>
    </row>
    <row r="135" spans="1:18" x14ac:dyDescent="0.2">
      <c r="A135" s="190"/>
      <c r="B135" s="155"/>
      <c r="C135" s="153"/>
      <c r="D135" s="673"/>
      <c r="E135" s="144"/>
      <c r="F135" s="534">
        <f t="shared" si="37"/>
        <v>0</v>
      </c>
      <c r="G135" s="535">
        <f t="shared" si="38"/>
        <v>0</v>
      </c>
      <c r="H135" s="534">
        <f t="shared" si="39"/>
        <v>0</v>
      </c>
      <c r="I135" s="536">
        <f t="shared" si="40"/>
        <v>0</v>
      </c>
      <c r="J135" s="188"/>
      <c r="K135" s="536">
        <f t="shared" si="41"/>
        <v>0</v>
      </c>
      <c r="L135" s="188"/>
      <c r="M135" s="536">
        <f t="shared" si="42"/>
        <v>0</v>
      </c>
      <c r="N135" s="534">
        <f t="shared" si="44"/>
        <v>0</v>
      </c>
      <c r="O135" s="534" t="e">
        <f>omkostninger!$K$34</f>
        <v>#DIV/0!</v>
      </c>
      <c r="P135" s="534" t="e">
        <f t="shared" si="45"/>
        <v>#DIV/0!</v>
      </c>
      <c r="Q135" s="537" t="e">
        <f t="shared" si="43"/>
        <v>#DIV/0!</v>
      </c>
      <c r="R135" s="130"/>
    </row>
    <row r="136" spans="1:18" x14ac:dyDescent="0.2">
      <c r="A136" s="189"/>
      <c r="B136" s="174"/>
      <c r="C136" s="149"/>
      <c r="D136" s="672"/>
      <c r="E136" s="146"/>
      <c r="F136" s="534">
        <f t="shared" si="37"/>
        <v>0</v>
      </c>
      <c r="G136" s="535">
        <f t="shared" si="38"/>
        <v>0</v>
      </c>
      <c r="H136" s="534">
        <f t="shared" si="39"/>
        <v>0</v>
      </c>
      <c r="I136" s="536">
        <f t="shared" si="40"/>
        <v>0</v>
      </c>
      <c r="J136" s="539"/>
      <c r="K136" s="536">
        <f t="shared" si="41"/>
        <v>0</v>
      </c>
      <c r="L136" s="539"/>
      <c r="M136" s="536">
        <f t="shared" si="42"/>
        <v>0</v>
      </c>
      <c r="N136" s="534">
        <f t="shared" si="44"/>
        <v>0</v>
      </c>
      <c r="O136" s="534" t="e">
        <f>omkostninger!$K$34</f>
        <v>#DIV/0!</v>
      </c>
      <c r="P136" s="534" t="e">
        <f t="shared" si="45"/>
        <v>#DIV/0!</v>
      </c>
      <c r="Q136" s="537" t="e">
        <f t="shared" si="43"/>
        <v>#DIV/0!</v>
      </c>
      <c r="R136" s="130"/>
    </row>
    <row r="137" spans="1:18" x14ac:dyDescent="0.2">
      <c r="A137" s="190"/>
      <c r="B137" s="155"/>
      <c r="C137" s="153"/>
      <c r="D137" s="673"/>
      <c r="E137" s="144"/>
      <c r="F137" s="534">
        <f t="shared" si="37"/>
        <v>0</v>
      </c>
      <c r="G137" s="535">
        <f t="shared" si="38"/>
        <v>0</v>
      </c>
      <c r="H137" s="534">
        <f t="shared" si="39"/>
        <v>0</v>
      </c>
      <c r="I137" s="536">
        <f t="shared" si="40"/>
        <v>0</v>
      </c>
      <c r="J137" s="188"/>
      <c r="K137" s="536">
        <f t="shared" si="41"/>
        <v>0</v>
      </c>
      <c r="L137" s="188"/>
      <c r="M137" s="536">
        <f t="shared" si="42"/>
        <v>0</v>
      </c>
      <c r="N137" s="534">
        <f t="shared" si="44"/>
        <v>0</v>
      </c>
      <c r="O137" s="534" t="e">
        <f>omkostninger!$K$34</f>
        <v>#DIV/0!</v>
      </c>
      <c r="P137" s="534" t="e">
        <f t="shared" si="45"/>
        <v>#DIV/0!</v>
      </c>
      <c r="Q137" s="537" t="e">
        <f t="shared" si="43"/>
        <v>#DIV/0!</v>
      </c>
      <c r="R137" s="130"/>
    </row>
    <row r="138" spans="1:18" x14ac:dyDescent="0.2">
      <c r="A138" s="189"/>
      <c r="B138" s="174"/>
      <c r="C138" s="149"/>
      <c r="D138" s="672"/>
      <c r="E138" s="146"/>
      <c r="F138" s="534">
        <f t="shared" si="37"/>
        <v>0</v>
      </c>
      <c r="G138" s="535">
        <f t="shared" si="38"/>
        <v>0</v>
      </c>
      <c r="H138" s="534">
        <f t="shared" si="39"/>
        <v>0</v>
      </c>
      <c r="I138" s="536">
        <f t="shared" si="40"/>
        <v>0</v>
      </c>
      <c r="J138" s="183"/>
      <c r="K138" s="536">
        <f t="shared" si="41"/>
        <v>0</v>
      </c>
      <c r="L138" s="183"/>
      <c r="M138" s="536">
        <f t="shared" si="42"/>
        <v>0</v>
      </c>
      <c r="N138" s="534">
        <f t="shared" si="44"/>
        <v>0</v>
      </c>
      <c r="O138" s="534" t="e">
        <f>omkostninger!$K$34</f>
        <v>#DIV/0!</v>
      </c>
      <c r="P138" s="534" t="e">
        <f t="shared" si="45"/>
        <v>#DIV/0!</v>
      </c>
      <c r="Q138" s="537" t="e">
        <f t="shared" si="43"/>
        <v>#DIV/0!</v>
      </c>
      <c r="R138" s="130"/>
    </row>
    <row r="139" spans="1:18" x14ac:dyDescent="0.2">
      <c r="A139" s="190"/>
      <c r="B139" s="155"/>
      <c r="C139" s="153"/>
      <c r="D139" s="673"/>
      <c r="E139" s="144"/>
      <c r="F139" s="534">
        <f t="shared" si="37"/>
        <v>0</v>
      </c>
      <c r="G139" s="535">
        <f t="shared" si="38"/>
        <v>0</v>
      </c>
      <c r="H139" s="534">
        <f t="shared" si="39"/>
        <v>0</v>
      </c>
      <c r="I139" s="536">
        <f t="shared" si="40"/>
        <v>0</v>
      </c>
      <c r="J139" s="188"/>
      <c r="K139" s="536">
        <f t="shared" si="41"/>
        <v>0</v>
      </c>
      <c r="L139" s="188"/>
      <c r="M139" s="536">
        <f t="shared" si="42"/>
        <v>0</v>
      </c>
      <c r="N139" s="534">
        <f t="shared" si="44"/>
        <v>0</v>
      </c>
      <c r="O139" s="534" t="e">
        <f>omkostninger!$K$34</f>
        <v>#DIV/0!</v>
      </c>
      <c r="P139" s="534" t="e">
        <f t="shared" si="45"/>
        <v>#DIV/0!</v>
      </c>
      <c r="Q139" s="537" t="e">
        <f t="shared" si="43"/>
        <v>#DIV/0!</v>
      </c>
      <c r="R139" s="130"/>
    </row>
    <row r="140" spans="1:18" x14ac:dyDescent="0.2">
      <c r="A140" s="189"/>
      <c r="B140" s="174"/>
      <c r="C140" s="149"/>
      <c r="D140" s="672"/>
      <c r="E140" s="146"/>
      <c r="F140" s="534">
        <f t="shared" ref="F140:F146" si="46">SUM(D140*E140/60)</f>
        <v>0</v>
      </c>
      <c r="G140" s="535">
        <f t="shared" si="38"/>
        <v>0</v>
      </c>
      <c r="H140" s="534">
        <f t="shared" si="39"/>
        <v>0</v>
      </c>
      <c r="I140" s="536">
        <f t="shared" si="40"/>
        <v>0</v>
      </c>
      <c r="J140" s="183"/>
      <c r="K140" s="536">
        <f t="shared" ref="K140:K145" si="47">SUM(D140*J140)</f>
        <v>0</v>
      </c>
      <c r="L140" s="183"/>
      <c r="M140" s="536">
        <f t="shared" ref="M140:M146" si="48">SUM(D140*L140)</f>
        <v>0</v>
      </c>
      <c r="N140" s="534">
        <f t="shared" si="44"/>
        <v>0</v>
      </c>
      <c r="O140" s="534" t="e">
        <f>omkostninger!$K$34</f>
        <v>#DIV/0!</v>
      </c>
      <c r="P140" s="534" t="e">
        <f t="shared" si="45"/>
        <v>#DIV/0!</v>
      </c>
      <c r="Q140" s="537" t="e">
        <f t="shared" ref="Q140:Q146" si="49">SUM(D140/P140)</f>
        <v>#DIV/0!</v>
      </c>
      <c r="R140" s="130"/>
    </row>
    <row r="141" spans="1:18" x14ac:dyDescent="0.2">
      <c r="A141" s="190"/>
      <c r="B141" s="155"/>
      <c r="C141" s="153"/>
      <c r="D141" s="673"/>
      <c r="E141" s="144"/>
      <c r="F141" s="534">
        <f t="shared" si="46"/>
        <v>0</v>
      </c>
      <c r="G141" s="535">
        <f t="shared" si="38"/>
        <v>0</v>
      </c>
      <c r="H141" s="534">
        <f t="shared" si="39"/>
        <v>0</v>
      </c>
      <c r="I141" s="536">
        <f t="shared" si="40"/>
        <v>0</v>
      </c>
      <c r="J141" s="188"/>
      <c r="K141" s="536">
        <f t="shared" si="47"/>
        <v>0</v>
      </c>
      <c r="L141" s="188"/>
      <c r="M141" s="536">
        <f t="shared" si="48"/>
        <v>0</v>
      </c>
      <c r="N141" s="534">
        <f t="shared" si="44"/>
        <v>0</v>
      </c>
      <c r="O141" s="534" t="e">
        <f>omkostninger!$K$34</f>
        <v>#DIV/0!</v>
      </c>
      <c r="P141" s="534" t="e">
        <f t="shared" si="45"/>
        <v>#DIV/0!</v>
      </c>
      <c r="Q141" s="537" t="e">
        <f t="shared" si="49"/>
        <v>#DIV/0!</v>
      </c>
      <c r="R141" s="130"/>
    </row>
    <row r="142" spans="1:18" x14ac:dyDescent="0.2">
      <c r="A142" s="189"/>
      <c r="B142" s="174"/>
      <c r="C142" s="149"/>
      <c r="D142" s="672"/>
      <c r="E142" s="146"/>
      <c r="F142" s="534">
        <f t="shared" si="46"/>
        <v>0</v>
      </c>
      <c r="G142" s="535">
        <f t="shared" si="38"/>
        <v>0</v>
      </c>
      <c r="H142" s="534">
        <f t="shared" si="39"/>
        <v>0</v>
      </c>
      <c r="I142" s="536">
        <f t="shared" si="40"/>
        <v>0</v>
      </c>
      <c r="J142" s="183"/>
      <c r="K142" s="536">
        <f t="shared" si="47"/>
        <v>0</v>
      </c>
      <c r="L142" s="183"/>
      <c r="M142" s="536">
        <f t="shared" si="48"/>
        <v>0</v>
      </c>
      <c r="N142" s="534">
        <f t="shared" si="44"/>
        <v>0</v>
      </c>
      <c r="O142" s="534" t="e">
        <f>omkostninger!$K$34</f>
        <v>#DIV/0!</v>
      </c>
      <c r="P142" s="534" t="e">
        <f t="shared" si="45"/>
        <v>#DIV/0!</v>
      </c>
      <c r="Q142" s="537" t="e">
        <f t="shared" si="49"/>
        <v>#DIV/0!</v>
      </c>
      <c r="R142" s="130"/>
    </row>
    <row r="143" spans="1:18" x14ac:dyDescent="0.2">
      <c r="A143" s="190"/>
      <c r="B143" s="155"/>
      <c r="C143" s="153"/>
      <c r="D143" s="673"/>
      <c r="E143" s="144"/>
      <c r="F143" s="534">
        <f t="shared" si="46"/>
        <v>0</v>
      </c>
      <c r="G143" s="535">
        <f t="shared" si="38"/>
        <v>0</v>
      </c>
      <c r="H143" s="534">
        <f t="shared" si="39"/>
        <v>0</v>
      </c>
      <c r="I143" s="536">
        <f t="shared" si="40"/>
        <v>0</v>
      </c>
      <c r="J143" s="188"/>
      <c r="K143" s="536">
        <f t="shared" si="47"/>
        <v>0</v>
      </c>
      <c r="L143" s="188"/>
      <c r="M143" s="536">
        <f t="shared" si="48"/>
        <v>0</v>
      </c>
      <c r="N143" s="534">
        <f t="shared" si="44"/>
        <v>0</v>
      </c>
      <c r="O143" s="534" t="e">
        <f>omkostninger!$K$34</f>
        <v>#DIV/0!</v>
      </c>
      <c r="P143" s="534" t="e">
        <f t="shared" si="45"/>
        <v>#DIV/0!</v>
      </c>
      <c r="Q143" s="537" t="e">
        <f t="shared" si="49"/>
        <v>#DIV/0!</v>
      </c>
      <c r="R143" s="130"/>
    </row>
    <row r="144" spans="1:18" x14ac:dyDescent="0.2">
      <c r="A144" s="189"/>
      <c r="B144" s="174"/>
      <c r="C144" s="158"/>
      <c r="D144" s="674"/>
      <c r="E144" s="145"/>
      <c r="F144" s="534">
        <f t="shared" si="46"/>
        <v>0</v>
      </c>
      <c r="G144" s="535">
        <f t="shared" si="38"/>
        <v>0</v>
      </c>
      <c r="H144" s="534">
        <f t="shared" si="39"/>
        <v>0</v>
      </c>
      <c r="I144" s="536">
        <f t="shared" si="40"/>
        <v>0</v>
      </c>
      <c r="J144" s="539"/>
      <c r="K144" s="536">
        <f t="shared" si="47"/>
        <v>0</v>
      </c>
      <c r="L144" s="539"/>
      <c r="M144" s="536">
        <f t="shared" si="48"/>
        <v>0</v>
      </c>
      <c r="N144" s="534">
        <f t="shared" si="44"/>
        <v>0</v>
      </c>
      <c r="O144" s="534" t="e">
        <f>omkostninger!$K$34</f>
        <v>#DIV/0!</v>
      </c>
      <c r="P144" s="534" t="e">
        <f t="shared" si="45"/>
        <v>#DIV/0!</v>
      </c>
      <c r="Q144" s="537" t="e">
        <f t="shared" si="49"/>
        <v>#DIV/0!</v>
      </c>
      <c r="R144" s="130"/>
    </row>
    <row r="145" spans="1:18" x14ac:dyDescent="0.2">
      <c r="A145" s="190"/>
      <c r="B145" s="155"/>
      <c r="C145" s="153"/>
      <c r="D145" s="673"/>
      <c r="E145" s="144"/>
      <c r="F145" s="534">
        <f t="shared" si="46"/>
        <v>0</v>
      </c>
      <c r="G145" s="535">
        <f t="shared" si="38"/>
        <v>0</v>
      </c>
      <c r="H145" s="534">
        <f t="shared" si="39"/>
        <v>0</v>
      </c>
      <c r="I145" s="536">
        <f t="shared" si="40"/>
        <v>0</v>
      </c>
      <c r="J145" s="188"/>
      <c r="K145" s="536">
        <f t="shared" si="47"/>
        <v>0</v>
      </c>
      <c r="L145" s="188"/>
      <c r="M145" s="536">
        <f t="shared" si="48"/>
        <v>0</v>
      </c>
      <c r="N145" s="534">
        <f t="shared" si="44"/>
        <v>0</v>
      </c>
      <c r="O145" s="534" t="e">
        <f>omkostninger!$K$34</f>
        <v>#DIV/0!</v>
      </c>
      <c r="P145" s="534" t="e">
        <f t="shared" si="45"/>
        <v>#DIV/0!</v>
      </c>
      <c r="Q145" s="537" t="e">
        <f t="shared" si="49"/>
        <v>#DIV/0!</v>
      </c>
      <c r="R145" s="130"/>
    </row>
    <row r="146" spans="1:18" ht="13.5" thickBot="1" x14ac:dyDescent="0.25">
      <c r="A146" s="189"/>
      <c r="B146" s="174"/>
      <c r="C146" s="149"/>
      <c r="D146" s="672"/>
      <c r="E146" s="146"/>
      <c r="F146" s="534">
        <f t="shared" si="46"/>
        <v>0</v>
      </c>
      <c r="G146" s="535">
        <f t="shared" si="38"/>
        <v>0</v>
      </c>
      <c r="H146" s="534">
        <f t="shared" si="39"/>
        <v>0</v>
      </c>
      <c r="I146" s="536">
        <f t="shared" si="40"/>
        <v>0</v>
      </c>
      <c r="J146" s="183"/>
      <c r="K146" s="536">
        <f>SUM(D146*J146)</f>
        <v>0</v>
      </c>
      <c r="L146" s="183"/>
      <c r="M146" s="536">
        <f t="shared" si="48"/>
        <v>0</v>
      </c>
      <c r="N146" s="534">
        <f t="shared" si="44"/>
        <v>0</v>
      </c>
      <c r="O146" s="534" t="e">
        <f>omkostninger!$K$34</f>
        <v>#DIV/0!</v>
      </c>
      <c r="P146" s="534" t="e">
        <f t="shared" si="45"/>
        <v>#DIV/0!</v>
      </c>
      <c r="Q146" s="537" t="e">
        <f t="shared" si="49"/>
        <v>#DIV/0!</v>
      </c>
      <c r="R146" s="130"/>
    </row>
    <row r="147" spans="1:18" ht="13.5" thickBot="1" x14ac:dyDescent="0.25">
      <c r="A147" s="80" t="s">
        <v>37</v>
      </c>
      <c r="C147" s="70"/>
      <c r="D147" s="679"/>
      <c r="E147" s="71"/>
      <c r="F147" s="589">
        <f>SUM(F122:F146)</f>
        <v>0</v>
      </c>
      <c r="G147" s="589">
        <f>SUM(G122:G146)</f>
        <v>0</v>
      </c>
      <c r="H147" s="589">
        <f>SUM(H122:H146)</f>
        <v>0</v>
      </c>
      <c r="I147" s="589">
        <f>SUM(I122:I146)</f>
        <v>0</v>
      </c>
      <c r="J147" s="542"/>
      <c r="K147" s="589">
        <f>SUM(K122:K146)</f>
        <v>0</v>
      </c>
      <c r="L147" s="542"/>
      <c r="M147" s="589">
        <f>SUM(M122:M146)</f>
        <v>0</v>
      </c>
      <c r="N147" s="589">
        <f>SUM(N122:N146)</f>
        <v>0</v>
      </c>
      <c r="O147" s="543"/>
      <c r="P147" s="589" t="e">
        <f>SUM(P122:P146)</f>
        <v>#DIV/0!</v>
      </c>
      <c r="Q147" s="543"/>
      <c r="R147" s="130"/>
    </row>
    <row r="148" spans="1:18" ht="13.5" thickTop="1" x14ac:dyDescent="0.2">
      <c r="A148" s="275"/>
      <c r="B148" s="275"/>
      <c r="C148" s="276"/>
      <c r="D148" s="676"/>
      <c r="E148" s="276"/>
      <c r="F148" s="276"/>
      <c r="G148" s="276"/>
      <c r="H148" s="276"/>
      <c r="I148" s="276"/>
      <c r="J148" s="579"/>
      <c r="K148" s="579"/>
      <c r="L148" s="579"/>
      <c r="M148" s="579"/>
      <c r="N148" s="580"/>
      <c r="O148" s="580"/>
      <c r="P148" s="579"/>
      <c r="Q148" s="592"/>
      <c r="R148" s="36"/>
    </row>
    <row r="149" spans="1:18" ht="20.25" x14ac:dyDescent="0.3">
      <c r="A149" s="60"/>
      <c r="B149" s="61"/>
      <c r="C149" s="61"/>
      <c r="D149" s="664"/>
      <c r="E149" s="689"/>
      <c r="F149" s="689"/>
      <c r="G149" s="689"/>
      <c r="H149" s="689"/>
      <c r="I149" s="689"/>
      <c r="J149" s="551"/>
      <c r="K149" s="551"/>
      <c r="L149" s="551"/>
      <c r="M149" s="551"/>
      <c r="N149" s="552"/>
      <c r="O149" s="553"/>
      <c r="P149" s="554"/>
      <c r="Q149" s="555"/>
    </row>
    <row r="150" spans="1:18" ht="9.75" customHeight="1" x14ac:dyDescent="0.2">
      <c r="A150" s="6"/>
      <c r="B150" s="7"/>
      <c r="C150" s="7"/>
      <c r="D150" s="665"/>
      <c r="E150" s="690"/>
      <c r="F150" s="691"/>
      <c r="G150" s="691"/>
      <c r="H150" s="691"/>
      <c r="I150" s="691"/>
      <c r="J150" s="556"/>
      <c r="K150" s="556"/>
      <c r="L150" s="556"/>
      <c r="M150" s="556"/>
      <c r="N150" s="556"/>
      <c r="O150" s="556"/>
      <c r="P150" s="556"/>
      <c r="Q150" s="556"/>
    </row>
    <row r="151" spans="1:18" x14ac:dyDescent="0.2">
      <c r="A151" s="6"/>
      <c r="B151" s="7"/>
      <c r="C151" s="7"/>
      <c r="D151" s="665"/>
      <c r="E151" s="690"/>
      <c r="F151" s="691"/>
      <c r="G151" s="691"/>
      <c r="H151" s="691"/>
      <c r="I151" s="691"/>
      <c r="J151" s="556"/>
      <c r="K151" s="556"/>
      <c r="L151" s="556"/>
      <c r="M151" s="556"/>
      <c r="N151" s="556"/>
      <c r="O151" s="556"/>
      <c r="P151" s="556"/>
      <c r="Q151" s="556"/>
    </row>
    <row r="152" spans="1:18" ht="13.5" thickBot="1" x14ac:dyDescent="0.25">
      <c r="A152" s="118"/>
      <c r="B152" s="118"/>
      <c r="C152" s="118"/>
      <c r="D152" s="677"/>
      <c r="E152" s="702"/>
      <c r="F152" s="702"/>
      <c r="G152" s="702"/>
      <c r="H152" s="702"/>
      <c r="I152" s="702"/>
      <c r="J152" s="582"/>
      <c r="K152" s="582"/>
      <c r="L152" s="582"/>
      <c r="M152" s="582"/>
      <c r="N152" s="582"/>
      <c r="O152" s="582"/>
      <c r="P152" s="582"/>
      <c r="Q152" s="557"/>
    </row>
    <row r="153" spans="1:18" ht="21.75" thickTop="1" thickBot="1" x14ac:dyDescent="0.35">
      <c r="A153" s="60"/>
      <c r="B153" s="61" t="s">
        <v>18</v>
      </c>
      <c r="C153" s="61"/>
      <c r="D153" s="664"/>
      <c r="E153" s="689"/>
      <c r="F153" s="689"/>
      <c r="G153" s="689"/>
      <c r="H153" s="689"/>
      <c r="I153" s="689"/>
      <c r="J153" s="551"/>
      <c r="K153" s="583" t="s">
        <v>113</v>
      </c>
      <c r="L153" s="583"/>
      <c r="M153" s="583"/>
      <c r="N153" s="584"/>
      <c r="O153" s="557"/>
      <c r="P153" s="585" t="s">
        <v>70</v>
      </c>
      <c r="Q153" s="593">
        <v>2</v>
      </c>
      <c r="R153" s="130"/>
    </row>
    <row r="154" spans="1:18" x14ac:dyDescent="0.2">
      <c r="A154" s="6"/>
      <c r="B154" s="7"/>
      <c r="C154" s="7"/>
      <c r="D154" s="665"/>
      <c r="E154" s="690"/>
      <c r="F154" s="691"/>
      <c r="G154" s="691"/>
      <c r="H154" s="103"/>
      <c r="I154" s="103"/>
      <c r="J154" s="557"/>
      <c r="K154" s="556"/>
      <c r="L154" s="556"/>
      <c r="M154" s="556"/>
      <c r="N154" s="564"/>
      <c r="O154" s="564"/>
      <c r="P154" s="564"/>
      <c r="Q154" s="564"/>
      <c r="R154" s="130"/>
    </row>
    <row r="155" spans="1:18" ht="13.5" thickBot="1" x14ac:dyDescent="0.25">
      <c r="A155" s="11"/>
      <c r="B155" s="12"/>
      <c r="C155" s="12"/>
      <c r="D155" s="668"/>
      <c r="E155" s="694"/>
      <c r="F155" s="695"/>
      <c r="G155" s="695"/>
      <c r="H155" s="695"/>
      <c r="I155" s="695"/>
      <c r="J155" s="566"/>
      <c r="K155" s="566"/>
      <c r="L155" s="566"/>
      <c r="M155" s="566"/>
      <c r="N155" s="566"/>
      <c r="O155" s="566"/>
      <c r="P155" s="566"/>
      <c r="Q155" s="566"/>
      <c r="R155" s="130"/>
    </row>
    <row r="156" spans="1:18" x14ac:dyDescent="0.2">
      <c r="A156" s="73"/>
      <c r="B156" s="73"/>
      <c r="C156" s="73"/>
      <c r="D156" s="665"/>
      <c r="E156" s="750" t="s">
        <v>0</v>
      </c>
      <c r="F156" s="751"/>
      <c r="G156" s="751"/>
      <c r="H156" s="751"/>
      <c r="I156" s="752"/>
      <c r="J156" s="744" t="s">
        <v>1</v>
      </c>
      <c r="K156" s="756"/>
      <c r="L156" s="744" t="s">
        <v>2</v>
      </c>
      <c r="M156" s="756"/>
      <c r="N156" s="564"/>
      <c r="O156" s="564"/>
      <c r="P156" s="744" t="s">
        <v>3</v>
      </c>
      <c r="Q156" s="759"/>
      <c r="R156" s="130"/>
    </row>
    <row r="157" spans="1:18" ht="13.5" thickBot="1" x14ac:dyDescent="0.25">
      <c r="A157" s="11"/>
      <c r="B157" s="12" t="s">
        <v>27</v>
      </c>
      <c r="C157" s="12"/>
      <c r="D157" s="668"/>
      <c r="E157" s="753"/>
      <c r="F157" s="754"/>
      <c r="G157" s="754"/>
      <c r="H157" s="754"/>
      <c r="I157" s="755"/>
      <c r="J157" s="757"/>
      <c r="K157" s="758"/>
      <c r="L157" s="757"/>
      <c r="M157" s="758"/>
      <c r="N157" s="566"/>
      <c r="O157" s="566"/>
      <c r="P157" s="746"/>
      <c r="Q157" s="760"/>
      <c r="R157" s="130"/>
    </row>
    <row r="158" spans="1:18" ht="13.5" thickBot="1" x14ac:dyDescent="0.25">
      <c r="D158" s="666"/>
      <c r="E158" s="103"/>
      <c r="F158" s="103"/>
      <c r="G158" s="103"/>
      <c r="H158" s="103"/>
      <c r="I158" s="103"/>
      <c r="J158" s="557"/>
      <c r="K158" s="557"/>
      <c r="L158" s="557"/>
      <c r="M158" s="557"/>
      <c r="N158" s="557"/>
      <c r="O158" s="557"/>
      <c r="P158" s="557"/>
      <c r="Q158" s="557"/>
      <c r="R158" s="130"/>
    </row>
    <row r="159" spans="1:18" x14ac:dyDescent="0.2">
      <c r="A159" s="29" t="s">
        <v>4</v>
      </c>
      <c r="B159" s="748" t="s">
        <v>5</v>
      </c>
      <c r="C159" s="15" t="s">
        <v>6</v>
      </c>
      <c r="D159" s="670" t="s">
        <v>7</v>
      </c>
      <c r="E159" s="696" t="s">
        <v>44</v>
      </c>
      <c r="F159" s="697" t="s">
        <v>40</v>
      </c>
      <c r="G159" s="697" t="s">
        <v>46</v>
      </c>
      <c r="H159" s="697" t="s">
        <v>48</v>
      </c>
      <c r="I159" s="698" t="s">
        <v>9</v>
      </c>
      <c r="J159" s="569" t="s">
        <v>8</v>
      </c>
      <c r="K159" s="571" t="s">
        <v>10</v>
      </c>
      <c r="L159" s="569" t="s">
        <v>8</v>
      </c>
      <c r="M159" s="571" t="s">
        <v>11</v>
      </c>
      <c r="N159" s="570" t="s">
        <v>22</v>
      </c>
      <c r="O159" s="570" t="s">
        <v>12</v>
      </c>
      <c r="P159" s="570" t="s">
        <v>23</v>
      </c>
      <c r="Q159" s="594"/>
      <c r="R159" s="130"/>
    </row>
    <row r="160" spans="1:18" ht="13.5" thickBot="1" x14ac:dyDescent="0.25">
      <c r="A160" s="30" t="s">
        <v>13</v>
      </c>
      <c r="B160" s="749"/>
      <c r="C160" s="17" t="s">
        <v>14</v>
      </c>
      <c r="D160" s="671" t="s">
        <v>15</v>
      </c>
      <c r="E160" s="699" t="s">
        <v>45</v>
      </c>
      <c r="F160" s="700" t="s">
        <v>20</v>
      </c>
      <c r="G160" s="700" t="s">
        <v>47</v>
      </c>
      <c r="H160" s="704">
        <f>$H$8</f>
        <v>0</v>
      </c>
      <c r="I160" s="705">
        <f>$I$8</f>
        <v>0</v>
      </c>
      <c r="J160" s="573" t="s">
        <v>16</v>
      </c>
      <c r="K160" s="575"/>
      <c r="L160" s="573" t="s">
        <v>16</v>
      </c>
      <c r="M160" s="575" t="s">
        <v>17</v>
      </c>
      <c r="N160" s="574" t="s">
        <v>16</v>
      </c>
      <c r="O160" s="574"/>
      <c r="P160" s="574" t="s">
        <v>16</v>
      </c>
      <c r="Q160" s="595"/>
      <c r="R160" s="130"/>
    </row>
    <row r="161" spans="1:18" x14ac:dyDescent="0.2">
      <c r="A161" s="189"/>
      <c r="B161" s="174"/>
      <c r="C161" s="149"/>
      <c r="D161" s="672"/>
      <c r="E161" s="146"/>
      <c r="F161" s="534">
        <f t="shared" ref="F161:F185" si="50">SUM(D161*E161/60)</f>
        <v>0</v>
      </c>
      <c r="G161" s="535">
        <f t="shared" ref="G161:G185" si="51">SUM(F161*$B$4)</f>
        <v>0</v>
      </c>
      <c r="H161" s="534">
        <f t="shared" ref="H161:H185" si="52">G161*$H$8</f>
        <v>0</v>
      </c>
      <c r="I161" s="536">
        <f t="shared" ref="I161:I185" si="53">(G161+H161)*$I$8</f>
        <v>0</v>
      </c>
      <c r="J161" s="183"/>
      <c r="K161" s="536">
        <f>SUM(D161*J161)</f>
        <v>0</v>
      </c>
      <c r="L161" s="183"/>
      <c r="M161" s="536">
        <f t="shared" ref="M161:M185" si="54">SUM(D161*L161)</f>
        <v>0</v>
      </c>
      <c r="N161" s="534">
        <f>SUM(G161+H161+I161+K161+M161)</f>
        <v>0</v>
      </c>
      <c r="O161" s="534" t="e">
        <f>omkostninger!$K$34</f>
        <v>#DIV/0!</v>
      </c>
      <c r="P161" s="534" t="e">
        <f t="shared" ref="P161:P184" si="55">SUM(O161*N161)</f>
        <v>#DIV/0!</v>
      </c>
      <c r="Q161" s="537" t="e">
        <f>SUM(D161/P161)</f>
        <v>#DIV/0!</v>
      </c>
      <c r="R161" s="130"/>
    </row>
    <row r="162" spans="1:18" x14ac:dyDescent="0.2">
      <c r="A162" s="190"/>
      <c r="B162" s="155"/>
      <c r="C162" s="153"/>
      <c r="D162" s="673"/>
      <c r="E162" s="144"/>
      <c r="F162" s="534">
        <f t="shared" si="50"/>
        <v>0</v>
      </c>
      <c r="G162" s="535">
        <f t="shared" si="51"/>
        <v>0</v>
      </c>
      <c r="H162" s="534">
        <f t="shared" si="52"/>
        <v>0</v>
      </c>
      <c r="I162" s="536">
        <f t="shared" si="53"/>
        <v>0</v>
      </c>
      <c r="J162" s="188"/>
      <c r="K162" s="536">
        <f t="shared" ref="K162:K184" si="56">SUM(D162*J162)</f>
        <v>0</v>
      </c>
      <c r="L162" s="188"/>
      <c r="M162" s="536">
        <f t="shared" si="54"/>
        <v>0</v>
      </c>
      <c r="N162" s="534">
        <f t="shared" ref="N162:N185" si="57">SUM(G162+H162+I162+K162+M162)</f>
        <v>0</v>
      </c>
      <c r="O162" s="534" t="e">
        <f>omkostninger!$K$34</f>
        <v>#DIV/0!</v>
      </c>
      <c r="P162" s="534" t="e">
        <f t="shared" si="55"/>
        <v>#DIV/0!</v>
      </c>
      <c r="Q162" s="537" t="e">
        <f t="shared" ref="Q162:Q185" si="58">SUM(D162/P162)</f>
        <v>#DIV/0!</v>
      </c>
      <c r="R162" s="130"/>
    </row>
    <row r="163" spans="1:18" x14ac:dyDescent="0.2">
      <c r="A163" s="189"/>
      <c r="B163" s="174"/>
      <c r="C163" s="149"/>
      <c r="D163" s="672"/>
      <c r="E163" s="146"/>
      <c r="F163" s="534">
        <f t="shared" si="50"/>
        <v>0</v>
      </c>
      <c r="G163" s="535">
        <f t="shared" si="51"/>
        <v>0</v>
      </c>
      <c r="H163" s="534">
        <f t="shared" si="52"/>
        <v>0</v>
      </c>
      <c r="I163" s="536">
        <f t="shared" si="53"/>
        <v>0</v>
      </c>
      <c r="J163" s="183"/>
      <c r="K163" s="536">
        <f t="shared" si="56"/>
        <v>0</v>
      </c>
      <c r="L163" s="183"/>
      <c r="M163" s="536">
        <f t="shared" si="54"/>
        <v>0</v>
      </c>
      <c r="N163" s="534">
        <f t="shared" si="57"/>
        <v>0</v>
      </c>
      <c r="O163" s="534" t="e">
        <f>omkostninger!$K$34</f>
        <v>#DIV/0!</v>
      </c>
      <c r="P163" s="534" t="e">
        <f t="shared" si="55"/>
        <v>#DIV/0!</v>
      </c>
      <c r="Q163" s="537" t="e">
        <f t="shared" si="58"/>
        <v>#DIV/0!</v>
      </c>
      <c r="R163" s="130"/>
    </row>
    <row r="164" spans="1:18" x14ac:dyDescent="0.2">
      <c r="A164" s="190"/>
      <c r="B164" s="155"/>
      <c r="C164" s="153"/>
      <c r="D164" s="673"/>
      <c r="E164" s="144"/>
      <c r="F164" s="534">
        <f t="shared" si="50"/>
        <v>0</v>
      </c>
      <c r="G164" s="535">
        <f t="shared" si="51"/>
        <v>0</v>
      </c>
      <c r="H164" s="534">
        <f t="shared" si="52"/>
        <v>0</v>
      </c>
      <c r="I164" s="536">
        <f t="shared" si="53"/>
        <v>0</v>
      </c>
      <c r="J164" s="188"/>
      <c r="K164" s="536">
        <f t="shared" si="56"/>
        <v>0</v>
      </c>
      <c r="L164" s="188"/>
      <c r="M164" s="536">
        <f t="shared" si="54"/>
        <v>0</v>
      </c>
      <c r="N164" s="534">
        <f t="shared" si="57"/>
        <v>0</v>
      </c>
      <c r="O164" s="534" t="e">
        <f>omkostninger!$K$34</f>
        <v>#DIV/0!</v>
      </c>
      <c r="P164" s="534" t="e">
        <f t="shared" si="55"/>
        <v>#DIV/0!</v>
      </c>
      <c r="Q164" s="537" t="e">
        <f t="shared" si="58"/>
        <v>#DIV/0!</v>
      </c>
      <c r="R164" s="130"/>
    </row>
    <row r="165" spans="1:18" x14ac:dyDescent="0.2">
      <c r="A165" s="189"/>
      <c r="B165" s="174"/>
      <c r="C165" s="149"/>
      <c r="D165" s="672"/>
      <c r="E165" s="146"/>
      <c r="F165" s="534">
        <f t="shared" si="50"/>
        <v>0</v>
      </c>
      <c r="G165" s="535">
        <f t="shared" si="51"/>
        <v>0</v>
      </c>
      <c r="H165" s="534">
        <f t="shared" si="52"/>
        <v>0</v>
      </c>
      <c r="I165" s="536">
        <f t="shared" si="53"/>
        <v>0</v>
      </c>
      <c r="J165" s="183"/>
      <c r="K165" s="536">
        <f t="shared" si="56"/>
        <v>0</v>
      </c>
      <c r="L165" s="183"/>
      <c r="M165" s="536">
        <f t="shared" si="54"/>
        <v>0</v>
      </c>
      <c r="N165" s="534">
        <f t="shared" si="57"/>
        <v>0</v>
      </c>
      <c r="O165" s="534" t="e">
        <f>omkostninger!$K$34</f>
        <v>#DIV/0!</v>
      </c>
      <c r="P165" s="534" t="e">
        <f t="shared" si="55"/>
        <v>#DIV/0!</v>
      </c>
      <c r="Q165" s="537" t="e">
        <f t="shared" si="58"/>
        <v>#DIV/0!</v>
      </c>
      <c r="R165" s="130"/>
    </row>
    <row r="166" spans="1:18" x14ac:dyDescent="0.2">
      <c r="A166" s="190"/>
      <c r="B166" s="155"/>
      <c r="C166" s="153"/>
      <c r="D166" s="673"/>
      <c r="E166" s="144"/>
      <c r="F166" s="534">
        <f t="shared" si="50"/>
        <v>0</v>
      </c>
      <c r="G166" s="535">
        <f t="shared" si="51"/>
        <v>0</v>
      </c>
      <c r="H166" s="534">
        <f t="shared" si="52"/>
        <v>0</v>
      </c>
      <c r="I166" s="536">
        <f t="shared" si="53"/>
        <v>0</v>
      </c>
      <c r="J166" s="188"/>
      <c r="K166" s="536">
        <f t="shared" si="56"/>
        <v>0</v>
      </c>
      <c r="L166" s="188"/>
      <c r="M166" s="536">
        <f t="shared" si="54"/>
        <v>0</v>
      </c>
      <c r="N166" s="534">
        <f t="shared" si="57"/>
        <v>0</v>
      </c>
      <c r="O166" s="534" t="e">
        <f>omkostninger!$K$34</f>
        <v>#DIV/0!</v>
      </c>
      <c r="P166" s="534" t="e">
        <f t="shared" si="55"/>
        <v>#DIV/0!</v>
      </c>
      <c r="Q166" s="537" t="e">
        <f t="shared" si="58"/>
        <v>#DIV/0!</v>
      </c>
      <c r="R166" s="130"/>
    </row>
    <row r="167" spans="1:18" x14ac:dyDescent="0.2">
      <c r="A167" s="191"/>
      <c r="B167" s="185"/>
      <c r="C167" s="156"/>
      <c r="D167" s="672"/>
      <c r="E167" s="146"/>
      <c r="F167" s="534">
        <f t="shared" si="50"/>
        <v>0</v>
      </c>
      <c r="G167" s="535">
        <f t="shared" si="51"/>
        <v>0</v>
      </c>
      <c r="H167" s="534">
        <f t="shared" si="52"/>
        <v>0</v>
      </c>
      <c r="I167" s="536">
        <f t="shared" si="53"/>
        <v>0</v>
      </c>
      <c r="J167" s="539"/>
      <c r="K167" s="536">
        <f t="shared" si="56"/>
        <v>0</v>
      </c>
      <c r="L167" s="539"/>
      <c r="M167" s="536">
        <f t="shared" si="54"/>
        <v>0</v>
      </c>
      <c r="N167" s="534">
        <f t="shared" si="57"/>
        <v>0</v>
      </c>
      <c r="O167" s="534" t="e">
        <f>omkostninger!$K$34</f>
        <v>#DIV/0!</v>
      </c>
      <c r="P167" s="534" t="e">
        <f t="shared" si="55"/>
        <v>#DIV/0!</v>
      </c>
      <c r="Q167" s="537" t="e">
        <f t="shared" si="58"/>
        <v>#DIV/0!</v>
      </c>
      <c r="R167" s="130"/>
    </row>
    <row r="168" spans="1:18" x14ac:dyDescent="0.2">
      <c r="A168" s="190"/>
      <c r="B168" s="155"/>
      <c r="C168" s="153"/>
      <c r="D168" s="673"/>
      <c r="E168" s="144"/>
      <c r="F168" s="534">
        <f t="shared" si="50"/>
        <v>0</v>
      </c>
      <c r="G168" s="535">
        <f t="shared" si="51"/>
        <v>0</v>
      </c>
      <c r="H168" s="534">
        <f t="shared" si="52"/>
        <v>0</v>
      </c>
      <c r="I168" s="536">
        <f t="shared" si="53"/>
        <v>0</v>
      </c>
      <c r="J168" s="188"/>
      <c r="K168" s="536">
        <f t="shared" si="56"/>
        <v>0</v>
      </c>
      <c r="L168" s="188"/>
      <c r="M168" s="536">
        <f t="shared" si="54"/>
        <v>0</v>
      </c>
      <c r="N168" s="534">
        <f t="shared" si="57"/>
        <v>0</v>
      </c>
      <c r="O168" s="534" t="e">
        <f>omkostninger!$K$34</f>
        <v>#DIV/0!</v>
      </c>
      <c r="P168" s="534" t="e">
        <f t="shared" si="55"/>
        <v>#DIV/0!</v>
      </c>
      <c r="Q168" s="537" t="e">
        <f t="shared" si="58"/>
        <v>#DIV/0!</v>
      </c>
      <c r="R168" s="130"/>
    </row>
    <row r="169" spans="1:18" x14ac:dyDescent="0.2">
      <c r="A169" s="189"/>
      <c r="B169" s="185"/>
      <c r="C169" s="156"/>
      <c r="D169" s="678"/>
      <c r="E169" s="146"/>
      <c r="F169" s="534">
        <f t="shared" si="50"/>
        <v>0</v>
      </c>
      <c r="G169" s="535">
        <f t="shared" si="51"/>
        <v>0</v>
      </c>
      <c r="H169" s="534">
        <f t="shared" si="52"/>
        <v>0</v>
      </c>
      <c r="I169" s="536">
        <f t="shared" si="53"/>
        <v>0</v>
      </c>
      <c r="J169" s="183"/>
      <c r="K169" s="536">
        <f t="shared" si="56"/>
        <v>0</v>
      </c>
      <c r="L169" s="183"/>
      <c r="M169" s="536">
        <f t="shared" si="54"/>
        <v>0</v>
      </c>
      <c r="N169" s="534">
        <f t="shared" si="57"/>
        <v>0</v>
      </c>
      <c r="O169" s="534" t="e">
        <f>omkostninger!$K$34</f>
        <v>#DIV/0!</v>
      </c>
      <c r="P169" s="534" t="e">
        <f t="shared" si="55"/>
        <v>#DIV/0!</v>
      </c>
      <c r="Q169" s="537" t="e">
        <f t="shared" si="58"/>
        <v>#DIV/0!</v>
      </c>
      <c r="R169" s="130"/>
    </row>
    <row r="170" spans="1:18" x14ac:dyDescent="0.2">
      <c r="A170" s="190"/>
      <c r="B170" s="155"/>
      <c r="C170" s="153"/>
      <c r="D170" s="673"/>
      <c r="E170" s="144"/>
      <c r="F170" s="534">
        <f t="shared" si="50"/>
        <v>0</v>
      </c>
      <c r="G170" s="535">
        <f t="shared" si="51"/>
        <v>0</v>
      </c>
      <c r="H170" s="534">
        <f t="shared" si="52"/>
        <v>0</v>
      </c>
      <c r="I170" s="536">
        <f t="shared" si="53"/>
        <v>0</v>
      </c>
      <c r="J170" s="188"/>
      <c r="K170" s="536">
        <f t="shared" si="56"/>
        <v>0</v>
      </c>
      <c r="L170" s="188"/>
      <c r="M170" s="536">
        <f t="shared" si="54"/>
        <v>0</v>
      </c>
      <c r="N170" s="534">
        <f t="shared" si="57"/>
        <v>0</v>
      </c>
      <c r="O170" s="534" t="e">
        <f>omkostninger!$K$34</f>
        <v>#DIV/0!</v>
      </c>
      <c r="P170" s="534" t="e">
        <f t="shared" si="55"/>
        <v>#DIV/0!</v>
      </c>
      <c r="Q170" s="537" t="e">
        <f t="shared" si="58"/>
        <v>#DIV/0!</v>
      </c>
      <c r="R170" s="130"/>
    </row>
    <row r="171" spans="1:18" x14ac:dyDescent="0.2">
      <c r="A171" s="189"/>
      <c r="B171" s="174"/>
      <c r="C171" s="149"/>
      <c r="D171" s="672"/>
      <c r="E171" s="146"/>
      <c r="F171" s="534">
        <f t="shared" si="50"/>
        <v>0</v>
      </c>
      <c r="G171" s="535">
        <f t="shared" si="51"/>
        <v>0</v>
      </c>
      <c r="H171" s="534">
        <f t="shared" si="52"/>
        <v>0</v>
      </c>
      <c r="I171" s="536">
        <f t="shared" si="53"/>
        <v>0</v>
      </c>
      <c r="J171" s="183"/>
      <c r="K171" s="536">
        <f t="shared" si="56"/>
        <v>0</v>
      </c>
      <c r="L171" s="183"/>
      <c r="M171" s="536">
        <f t="shared" si="54"/>
        <v>0</v>
      </c>
      <c r="N171" s="534">
        <f t="shared" si="57"/>
        <v>0</v>
      </c>
      <c r="O171" s="534" t="e">
        <f>omkostninger!$K$34</f>
        <v>#DIV/0!</v>
      </c>
      <c r="P171" s="534" t="e">
        <f t="shared" si="55"/>
        <v>#DIV/0!</v>
      </c>
      <c r="Q171" s="537" t="e">
        <f t="shared" si="58"/>
        <v>#DIV/0!</v>
      </c>
      <c r="R171" s="130"/>
    </row>
    <row r="172" spans="1:18" x14ac:dyDescent="0.2">
      <c r="A172" s="190"/>
      <c r="B172" s="155"/>
      <c r="C172" s="153"/>
      <c r="D172" s="673"/>
      <c r="E172" s="144"/>
      <c r="F172" s="534">
        <f t="shared" si="50"/>
        <v>0</v>
      </c>
      <c r="G172" s="535">
        <f t="shared" si="51"/>
        <v>0</v>
      </c>
      <c r="H172" s="534">
        <f t="shared" si="52"/>
        <v>0</v>
      </c>
      <c r="I172" s="536">
        <f t="shared" si="53"/>
        <v>0</v>
      </c>
      <c r="J172" s="188"/>
      <c r="K172" s="536">
        <f t="shared" si="56"/>
        <v>0</v>
      </c>
      <c r="L172" s="188"/>
      <c r="M172" s="536">
        <f t="shared" si="54"/>
        <v>0</v>
      </c>
      <c r="N172" s="534">
        <f t="shared" si="57"/>
        <v>0</v>
      </c>
      <c r="O172" s="534" t="e">
        <f>omkostninger!$K$34</f>
        <v>#DIV/0!</v>
      </c>
      <c r="P172" s="534" t="e">
        <f t="shared" si="55"/>
        <v>#DIV/0!</v>
      </c>
      <c r="Q172" s="537" t="e">
        <f t="shared" si="58"/>
        <v>#DIV/0!</v>
      </c>
      <c r="R172" s="130"/>
    </row>
    <row r="173" spans="1:18" x14ac:dyDescent="0.2">
      <c r="A173" s="189"/>
      <c r="B173" s="174"/>
      <c r="C173" s="149"/>
      <c r="D173" s="672"/>
      <c r="E173" s="146"/>
      <c r="F173" s="534">
        <f t="shared" si="50"/>
        <v>0</v>
      </c>
      <c r="G173" s="535">
        <f t="shared" si="51"/>
        <v>0</v>
      </c>
      <c r="H173" s="534">
        <f t="shared" si="52"/>
        <v>0</v>
      </c>
      <c r="I173" s="536">
        <f t="shared" si="53"/>
        <v>0</v>
      </c>
      <c r="J173" s="183"/>
      <c r="K173" s="536">
        <f t="shared" si="56"/>
        <v>0</v>
      </c>
      <c r="L173" s="183"/>
      <c r="M173" s="536">
        <f t="shared" si="54"/>
        <v>0</v>
      </c>
      <c r="N173" s="534">
        <f t="shared" si="57"/>
        <v>0</v>
      </c>
      <c r="O173" s="534" t="e">
        <f>omkostninger!$K$34</f>
        <v>#DIV/0!</v>
      </c>
      <c r="P173" s="534" t="e">
        <f t="shared" si="55"/>
        <v>#DIV/0!</v>
      </c>
      <c r="Q173" s="537" t="e">
        <f t="shared" si="58"/>
        <v>#DIV/0!</v>
      </c>
      <c r="R173" s="130"/>
    </row>
    <row r="174" spans="1:18" x14ac:dyDescent="0.2">
      <c r="A174" s="190"/>
      <c r="B174" s="155"/>
      <c r="C174" s="153"/>
      <c r="D174" s="673"/>
      <c r="E174" s="144"/>
      <c r="F174" s="534">
        <f t="shared" si="50"/>
        <v>0</v>
      </c>
      <c r="G174" s="535">
        <f t="shared" si="51"/>
        <v>0</v>
      </c>
      <c r="H174" s="534">
        <f t="shared" si="52"/>
        <v>0</v>
      </c>
      <c r="I174" s="536">
        <f t="shared" si="53"/>
        <v>0</v>
      </c>
      <c r="J174" s="188"/>
      <c r="K174" s="536">
        <f t="shared" si="56"/>
        <v>0</v>
      </c>
      <c r="L174" s="188"/>
      <c r="M174" s="536">
        <f t="shared" si="54"/>
        <v>0</v>
      </c>
      <c r="N174" s="534">
        <f t="shared" si="57"/>
        <v>0</v>
      </c>
      <c r="O174" s="534" t="e">
        <f>omkostninger!$K$34</f>
        <v>#DIV/0!</v>
      </c>
      <c r="P174" s="534" t="e">
        <f t="shared" si="55"/>
        <v>#DIV/0!</v>
      </c>
      <c r="Q174" s="537" t="e">
        <f t="shared" si="58"/>
        <v>#DIV/0!</v>
      </c>
      <c r="R174" s="130"/>
    </row>
    <row r="175" spans="1:18" x14ac:dyDescent="0.2">
      <c r="A175" s="189"/>
      <c r="B175" s="174"/>
      <c r="C175" s="149"/>
      <c r="D175" s="672"/>
      <c r="E175" s="146"/>
      <c r="F175" s="534">
        <f t="shared" si="50"/>
        <v>0</v>
      </c>
      <c r="G175" s="535">
        <f t="shared" si="51"/>
        <v>0</v>
      </c>
      <c r="H175" s="534">
        <f t="shared" si="52"/>
        <v>0</v>
      </c>
      <c r="I175" s="536">
        <f t="shared" si="53"/>
        <v>0</v>
      </c>
      <c r="J175" s="539"/>
      <c r="K175" s="536">
        <f t="shared" si="56"/>
        <v>0</v>
      </c>
      <c r="L175" s="539"/>
      <c r="M175" s="536">
        <f t="shared" si="54"/>
        <v>0</v>
      </c>
      <c r="N175" s="534">
        <f t="shared" si="57"/>
        <v>0</v>
      </c>
      <c r="O175" s="534" t="e">
        <f>omkostninger!$K$34</f>
        <v>#DIV/0!</v>
      </c>
      <c r="P175" s="534" t="e">
        <f t="shared" si="55"/>
        <v>#DIV/0!</v>
      </c>
      <c r="Q175" s="537" t="e">
        <f t="shared" si="58"/>
        <v>#DIV/0!</v>
      </c>
      <c r="R175" s="130"/>
    </row>
    <row r="176" spans="1:18" x14ac:dyDescent="0.2">
      <c r="A176" s="190"/>
      <c r="B176" s="155"/>
      <c r="C176" s="153"/>
      <c r="D176" s="673"/>
      <c r="E176" s="144"/>
      <c r="F176" s="534">
        <f t="shared" si="50"/>
        <v>0</v>
      </c>
      <c r="G176" s="535">
        <f t="shared" si="51"/>
        <v>0</v>
      </c>
      <c r="H176" s="534">
        <f t="shared" si="52"/>
        <v>0</v>
      </c>
      <c r="I176" s="536">
        <f t="shared" si="53"/>
        <v>0</v>
      </c>
      <c r="J176" s="188"/>
      <c r="K176" s="536">
        <f t="shared" si="56"/>
        <v>0</v>
      </c>
      <c r="L176" s="188"/>
      <c r="M176" s="536">
        <f t="shared" si="54"/>
        <v>0</v>
      </c>
      <c r="N176" s="534">
        <f t="shared" si="57"/>
        <v>0</v>
      </c>
      <c r="O176" s="534" t="e">
        <f>omkostninger!$K$34</f>
        <v>#DIV/0!</v>
      </c>
      <c r="P176" s="534" t="e">
        <f t="shared" si="55"/>
        <v>#DIV/0!</v>
      </c>
      <c r="Q176" s="537" t="e">
        <f t="shared" si="58"/>
        <v>#DIV/0!</v>
      </c>
      <c r="R176" s="130"/>
    </row>
    <row r="177" spans="1:18" x14ac:dyDescent="0.2">
      <c r="A177" s="189"/>
      <c r="B177" s="174"/>
      <c r="C177" s="149"/>
      <c r="D177" s="672"/>
      <c r="E177" s="146"/>
      <c r="F177" s="534">
        <f t="shared" si="50"/>
        <v>0</v>
      </c>
      <c r="G177" s="535">
        <f t="shared" si="51"/>
        <v>0</v>
      </c>
      <c r="H177" s="534">
        <f t="shared" si="52"/>
        <v>0</v>
      </c>
      <c r="I177" s="536">
        <f t="shared" si="53"/>
        <v>0</v>
      </c>
      <c r="J177" s="183"/>
      <c r="K177" s="536">
        <f t="shared" si="56"/>
        <v>0</v>
      </c>
      <c r="L177" s="183"/>
      <c r="M177" s="536">
        <f t="shared" si="54"/>
        <v>0</v>
      </c>
      <c r="N177" s="534">
        <f t="shared" si="57"/>
        <v>0</v>
      </c>
      <c r="O177" s="534" t="e">
        <f>omkostninger!$K$34</f>
        <v>#DIV/0!</v>
      </c>
      <c r="P177" s="534" t="e">
        <f t="shared" si="55"/>
        <v>#DIV/0!</v>
      </c>
      <c r="Q177" s="537" t="e">
        <f t="shared" si="58"/>
        <v>#DIV/0!</v>
      </c>
      <c r="R177" s="130"/>
    </row>
    <row r="178" spans="1:18" x14ac:dyDescent="0.2">
      <c r="A178" s="190"/>
      <c r="B178" s="155"/>
      <c r="C178" s="153"/>
      <c r="D178" s="673"/>
      <c r="E178" s="144"/>
      <c r="F178" s="534">
        <f t="shared" si="50"/>
        <v>0</v>
      </c>
      <c r="G178" s="535">
        <f t="shared" si="51"/>
        <v>0</v>
      </c>
      <c r="H178" s="534">
        <f t="shared" si="52"/>
        <v>0</v>
      </c>
      <c r="I178" s="536">
        <f t="shared" si="53"/>
        <v>0</v>
      </c>
      <c r="J178" s="188"/>
      <c r="K178" s="536">
        <f t="shared" si="56"/>
        <v>0</v>
      </c>
      <c r="L178" s="188"/>
      <c r="M178" s="536">
        <f t="shared" si="54"/>
        <v>0</v>
      </c>
      <c r="N178" s="534">
        <f t="shared" si="57"/>
        <v>0</v>
      </c>
      <c r="O178" s="534" t="e">
        <f>omkostninger!$K$34</f>
        <v>#DIV/0!</v>
      </c>
      <c r="P178" s="534" t="e">
        <f t="shared" si="55"/>
        <v>#DIV/0!</v>
      </c>
      <c r="Q178" s="537" t="e">
        <f t="shared" si="58"/>
        <v>#DIV/0!</v>
      </c>
      <c r="R178" s="130"/>
    </row>
    <row r="179" spans="1:18" x14ac:dyDescent="0.2">
      <c r="A179" s="189"/>
      <c r="B179" s="174"/>
      <c r="C179" s="149"/>
      <c r="D179" s="672"/>
      <c r="E179" s="146"/>
      <c r="F179" s="534">
        <f t="shared" si="50"/>
        <v>0</v>
      </c>
      <c r="G179" s="535">
        <f t="shared" si="51"/>
        <v>0</v>
      </c>
      <c r="H179" s="534">
        <f t="shared" si="52"/>
        <v>0</v>
      </c>
      <c r="I179" s="536">
        <f t="shared" si="53"/>
        <v>0</v>
      </c>
      <c r="J179" s="183"/>
      <c r="K179" s="536">
        <f t="shared" si="56"/>
        <v>0</v>
      </c>
      <c r="L179" s="183"/>
      <c r="M179" s="536">
        <f t="shared" si="54"/>
        <v>0</v>
      </c>
      <c r="N179" s="534">
        <f t="shared" si="57"/>
        <v>0</v>
      </c>
      <c r="O179" s="534" t="e">
        <f>omkostninger!$K$34</f>
        <v>#DIV/0!</v>
      </c>
      <c r="P179" s="534" t="e">
        <f t="shared" si="55"/>
        <v>#DIV/0!</v>
      </c>
      <c r="Q179" s="537" t="e">
        <f t="shared" si="58"/>
        <v>#DIV/0!</v>
      </c>
      <c r="R179" s="130"/>
    </row>
    <row r="180" spans="1:18" x14ac:dyDescent="0.2">
      <c r="A180" s="190"/>
      <c r="B180" s="155"/>
      <c r="C180" s="153"/>
      <c r="D180" s="673"/>
      <c r="E180" s="144"/>
      <c r="F180" s="534">
        <f t="shared" si="50"/>
        <v>0</v>
      </c>
      <c r="G180" s="535">
        <f t="shared" si="51"/>
        <v>0</v>
      </c>
      <c r="H180" s="534">
        <f t="shared" si="52"/>
        <v>0</v>
      </c>
      <c r="I180" s="536">
        <f t="shared" si="53"/>
        <v>0</v>
      </c>
      <c r="J180" s="188"/>
      <c r="K180" s="536">
        <f t="shared" si="56"/>
        <v>0</v>
      </c>
      <c r="L180" s="188"/>
      <c r="M180" s="536">
        <f t="shared" si="54"/>
        <v>0</v>
      </c>
      <c r="N180" s="534">
        <f t="shared" si="57"/>
        <v>0</v>
      </c>
      <c r="O180" s="534" t="e">
        <f>omkostninger!$K$34</f>
        <v>#DIV/0!</v>
      </c>
      <c r="P180" s="534" t="e">
        <f t="shared" si="55"/>
        <v>#DIV/0!</v>
      </c>
      <c r="Q180" s="537" t="e">
        <f t="shared" si="58"/>
        <v>#DIV/0!</v>
      </c>
      <c r="R180" s="130"/>
    </row>
    <row r="181" spans="1:18" x14ac:dyDescent="0.2">
      <c r="A181" s="189"/>
      <c r="B181" s="174"/>
      <c r="C181" s="149"/>
      <c r="D181" s="672"/>
      <c r="E181" s="146"/>
      <c r="F181" s="534">
        <f t="shared" si="50"/>
        <v>0</v>
      </c>
      <c r="G181" s="535">
        <f t="shared" si="51"/>
        <v>0</v>
      </c>
      <c r="H181" s="534">
        <f t="shared" si="52"/>
        <v>0</v>
      </c>
      <c r="I181" s="536">
        <f t="shared" si="53"/>
        <v>0</v>
      </c>
      <c r="J181" s="183"/>
      <c r="K181" s="536">
        <f t="shared" si="56"/>
        <v>0</v>
      </c>
      <c r="L181" s="183"/>
      <c r="M181" s="536">
        <f t="shared" si="54"/>
        <v>0</v>
      </c>
      <c r="N181" s="534">
        <f t="shared" si="57"/>
        <v>0</v>
      </c>
      <c r="O181" s="534" t="e">
        <f>omkostninger!$K$34</f>
        <v>#DIV/0!</v>
      </c>
      <c r="P181" s="534" t="e">
        <f t="shared" si="55"/>
        <v>#DIV/0!</v>
      </c>
      <c r="Q181" s="537" t="e">
        <f t="shared" si="58"/>
        <v>#DIV/0!</v>
      </c>
      <c r="R181" s="130"/>
    </row>
    <row r="182" spans="1:18" x14ac:dyDescent="0.2">
      <c r="A182" s="190"/>
      <c r="B182" s="155"/>
      <c r="C182" s="153"/>
      <c r="D182" s="673"/>
      <c r="E182" s="144"/>
      <c r="F182" s="534">
        <f t="shared" si="50"/>
        <v>0</v>
      </c>
      <c r="G182" s="535">
        <f t="shared" si="51"/>
        <v>0</v>
      </c>
      <c r="H182" s="534">
        <f t="shared" si="52"/>
        <v>0</v>
      </c>
      <c r="I182" s="536">
        <f t="shared" si="53"/>
        <v>0</v>
      </c>
      <c r="J182" s="188"/>
      <c r="K182" s="536">
        <f t="shared" si="56"/>
        <v>0</v>
      </c>
      <c r="L182" s="188"/>
      <c r="M182" s="536">
        <f t="shared" si="54"/>
        <v>0</v>
      </c>
      <c r="N182" s="534">
        <f t="shared" si="57"/>
        <v>0</v>
      </c>
      <c r="O182" s="534" t="e">
        <f>omkostninger!$K$34</f>
        <v>#DIV/0!</v>
      </c>
      <c r="P182" s="534" t="e">
        <f t="shared" si="55"/>
        <v>#DIV/0!</v>
      </c>
      <c r="Q182" s="537" t="e">
        <f t="shared" si="58"/>
        <v>#DIV/0!</v>
      </c>
      <c r="R182" s="130"/>
    </row>
    <row r="183" spans="1:18" x14ac:dyDescent="0.2">
      <c r="A183" s="189"/>
      <c r="B183" s="174"/>
      <c r="C183" s="158"/>
      <c r="D183" s="674"/>
      <c r="E183" s="145"/>
      <c r="F183" s="534">
        <f t="shared" si="50"/>
        <v>0</v>
      </c>
      <c r="G183" s="535">
        <f t="shared" si="51"/>
        <v>0</v>
      </c>
      <c r="H183" s="534">
        <f t="shared" si="52"/>
        <v>0</v>
      </c>
      <c r="I183" s="536">
        <f t="shared" si="53"/>
        <v>0</v>
      </c>
      <c r="J183" s="539"/>
      <c r="K183" s="536">
        <f t="shared" si="56"/>
        <v>0</v>
      </c>
      <c r="L183" s="539"/>
      <c r="M183" s="536">
        <f t="shared" si="54"/>
        <v>0</v>
      </c>
      <c r="N183" s="534">
        <f t="shared" si="57"/>
        <v>0</v>
      </c>
      <c r="O183" s="534" t="e">
        <f>omkostninger!$K$34</f>
        <v>#DIV/0!</v>
      </c>
      <c r="P183" s="534" t="e">
        <f t="shared" si="55"/>
        <v>#DIV/0!</v>
      </c>
      <c r="Q183" s="537" t="e">
        <f t="shared" si="58"/>
        <v>#DIV/0!</v>
      </c>
      <c r="R183" s="130"/>
    </row>
    <row r="184" spans="1:18" x14ac:dyDescent="0.2">
      <c r="A184" s="190"/>
      <c r="B184" s="155"/>
      <c r="C184" s="153"/>
      <c r="D184" s="673"/>
      <c r="E184" s="144"/>
      <c r="F184" s="534">
        <f t="shared" si="50"/>
        <v>0</v>
      </c>
      <c r="G184" s="535">
        <f t="shared" si="51"/>
        <v>0</v>
      </c>
      <c r="H184" s="534">
        <f t="shared" si="52"/>
        <v>0</v>
      </c>
      <c r="I184" s="536">
        <f t="shared" si="53"/>
        <v>0</v>
      </c>
      <c r="J184" s="188"/>
      <c r="K184" s="536">
        <f t="shared" si="56"/>
        <v>0</v>
      </c>
      <c r="L184" s="188"/>
      <c r="M184" s="536">
        <f t="shared" si="54"/>
        <v>0</v>
      </c>
      <c r="N184" s="534">
        <f t="shared" si="57"/>
        <v>0</v>
      </c>
      <c r="O184" s="534" t="e">
        <f>omkostninger!$K$34</f>
        <v>#DIV/0!</v>
      </c>
      <c r="P184" s="534" t="e">
        <f t="shared" si="55"/>
        <v>#DIV/0!</v>
      </c>
      <c r="Q184" s="537" t="e">
        <f t="shared" si="58"/>
        <v>#DIV/0!</v>
      </c>
      <c r="R184" s="130"/>
    </row>
    <row r="185" spans="1:18" ht="13.5" thickBot="1" x14ac:dyDescent="0.25">
      <c r="A185" s="189"/>
      <c r="B185" s="174"/>
      <c r="C185" s="149"/>
      <c r="D185" s="672"/>
      <c r="E185" s="146"/>
      <c r="F185" s="534">
        <f t="shared" si="50"/>
        <v>0</v>
      </c>
      <c r="G185" s="535">
        <f t="shared" si="51"/>
        <v>0</v>
      </c>
      <c r="H185" s="534">
        <f t="shared" si="52"/>
        <v>0</v>
      </c>
      <c r="I185" s="536">
        <f t="shared" si="53"/>
        <v>0</v>
      </c>
      <c r="J185" s="183"/>
      <c r="K185" s="536">
        <f>SUM(D185*J185)</f>
        <v>0</v>
      </c>
      <c r="L185" s="183"/>
      <c r="M185" s="536">
        <f t="shared" si="54"/>
        <v>0</v>
      </c>
      <c r="N185" s="534">
        <f t="shared" si="57"/>
        <v>0</v>
      </c>
      <c r="O185" s="534" t="e">
        <f>omkostninger!$K$34</f>
        <v>#DIV/0!</v>
      </c>
      <c r="P185" s="534" t="e">
        <f>SUM(O185*N185)</f>
        <v>#DIV/0!</v>
      </c>
      <c r="Q185" s="537" t="e">
        <f t="shared" si="58"/>
        <v>#DIV/0!</v>
      </c>
      <c r="R185" s="130"/>
    </row>
    <row r="186" spans="1:18" ht="13.5" thickBot="1" x14ac:dyDescent="0.25">
      <c r="A186" s="80" t="s">
        <v>37</v>
      </c>
      <c r="C186" s="70"/>
      <c r="D186" s="679"/>
      <c r="E186" s="71"/>
      <c r="F186" s="589">
        <f>SUM(F161:F185)</f>
        <v>0</v>
      </c>
      <c r="G186" s="589">
        <f>SUM(G161:G185)</f>
        <v>0</v>
      </c>
      <c r="H186" s="589">
        <f>SUM(H161:H185)</f>
        <v>0</v>
      </c>
      <c r="I186" s="589">
        <f>SUM(I161:I185)</f>
        <v>0</v>
      </c>
      <c r="J186" s="542"/>
      <c r="K186" s="589">
        <f>SUM(K161:K185)</f>
        <v>0</v>
      </c>
      <c r="L186" s="542"/>
      <c r="M186" s="589">
        <f>SUM(M161:M185)</f>
        <v>0</v>
      </c>
      <c r="N186" s="589">
        <f>SUM(N161:N185)</f>
        <v>0</v>
      </c>
      <c r="O186" s="543"/>
      <c r="P186" s="589" t="e">
        <f>SUM(P161:P185)</f>
        <v>#DIV/0!</v>
      </c>
      <c r="Q186" s="543"/>
      <c r="R186" s="130"/>
    </row>
    <row r="187" spans="1:18" ht="13.5" thickTop="1" x14ac:dyDescent="0.2">
      <c r="A187" s="275"/>
      <c r="B187" s="275"/>
      <c r="C187" s="276"/>
      <c r="D187" s="676"/>
      <c r="E187" s="276"/>
      <c r="F187" s="276"/>
      <c r="G187" s="276"/>
      <c r="H187" s="276"/>
      <c r="I187" s="276"/>
      <c r="J187" s="579"/>
      <c r="K187" s="579"/>
      <c r="L187" s="579"/>
      <c r="M187" s="579"/>
      <c r="N187" s="580"/>
      <c r="O187" s="580"/>
      <c r="P187" s="579"/>
      <c r="Q187" s="592"/>
      <c r="R187" s="36"/>
    </row>
    <row r="188" spans="1:18" ht="26.25" customHeight="1" x14ac:dyDescent="0.2">
      <c r="D188" s="666"/>
      <c r="E188" s="103"/>
      <c r="F188" s="103"/>
      <c r="G188" s="103"/>
      <c r="H188" s="103"/>
      <c r="I188" s="103"/>
      <c r="J188" s="557"/>
      <c r="K188" s="557"/>
      <c r="L188" s="557"/>
      <c r="M188" s="557"/>
      <c r="N188" s="557"/>
      <c r="O188" s="557"/>
      <c r="P188" s="557"/>
      <c r="Q188" s="557"/>
    </row>
    <row r="189" spans="1:18" ht="13.5" thickBot="1" x14ac:dyDescent="0.25">
      <c r="D189" s="666"/>
      <c r="E189" s="103"/>
      <c r="F189" s="103"/>
      <c r="G189" s="103"/>
      <c r="H189" s="103"/>
      <c r="I189" s="103"/>
      <c r="J189" s="557"/>
      <c r="K189" s="557"/>
      <c r="L189" s="557"/>
      <c r="M189" s="557"/>
      <c r="N189" s="557"/>
      <c r="O189" s="557"/>
      <c r="P189" s="557"/>
      <c r="Q189" s="557"/>
    </row>
    <row r="190" spans="1:18" ht="21.75" thickTop="1" thickBot="1" x14ac:dyDescent="0.35">
      <c r="A190" s="136"/>
      <c r="B190" s="137" t="s">
        <v>18</v>
      </c>
      <c r="C190" s="137"/>
      <c r="D190" s="667"/>
      <c r="E190" s="692"/>
      <c r="F190" s="692"/>
      <c r="G190" s="692"/>
      <c r="H190" s="692"/>
      <c r="I190" s="692"/>
      <c r="J190" s="558"/>
      <c r="K190" s="559" t="s">
        <v>113</v>
      </c>
      <c r="L190" s="559"/>
      <c r="M190" s="559"/>
      <c r="N190" s="560"/>
      <c r="O190" s="561"/>
      <c r="P190" s="562" t="s">
        <v>71</v>
      </c>
      <c r="Q190" s="563">
        <v>3</v>
      </c>
    </row>
    <row r="191" spans="1:18" x14ac:dyDescent="0.2">
      <c r="A191" s="127"/>
      <c r="B191" s="7"/>
      <c r="C191" s="7"/>
      <c r="D191" s="665"/>
      <c r="E191" s="690"/>
      <c r="F191" s="691"/>
      <c r="G191" s="691"/>
      <c r="H191" s="693"/>
      <c r="I191" s="693"/>
      <c r="J191" s="553"/>
      <c r="K191" s="556"/>
      <c r="L191" s="556"/>
      <c r="M191" s="556"/>
      <c r="N191" s="564"/>
      <c r="O191" s="564"/>
      <c r="P191" s="564"/>
      <c r="Q191" s="565"/>
    </row>
    <row r="192" spans="1:18" ht="13.5" thickBot="1" x14ac:dyDescent="0.25">
      <c r="A192" s="128"/>
      <c r="B192" s="12"/>
      <c r="C192" s="12"/>
      <c r="D192" s="668"/>
      <c r="E192" s="694"/>
      <c r="F192" s="695"/>
      <c r="G192" s="695"/>
      <c r="H192" s="695"/>
      <c r="I192" s="695"/>
      <c r="J192" s="566"/>
      <c r="K192" s="566"/>
      <c r="L192" s="566"/>
      <c r="M192" s="566"/>
      <c r="N192" s="566"/>
      <c r="O192" s="566"/>
      <c r="P192" s="566"/>
      <c r="Q192" s="567"/>
    </row>
    <row r="193" spans="1:17" x14ac:dyDescent="0.2">
      <c r="A193" s="129"/>
      <c r="B193" s="73"/>
      <c r="C193" s="73"/>
      <c r="D193" s="665"/>
      <c r="E193" s="750" t="s">
        <v>0</v>
      </c>
      <c r="F193" s="751"/>
      <c r="G193" s="751"/>
      <c r="H193" s="751"/>
      <c r="I193" s="752"/>
      <c r="J193" s="744" t="s">
        <v>1</v>
      </c>
      <c r="K193" s="756"/>
      <c r="L193" s="744" t="s">
        <v>2</v>
      </c>
      <c r="M193" s="756"/>
      <c r="N193" s="564"/>
      <c r="O193" s="564"/>
      <c r="P193" s="744" t="s">
        <v>3</v>
      </c>
      <c r="Q193" s="745"/>
    </row>
    <row r="194" spans="1:17" ht="13.5" thickBot="1" x14ac:dyDescent="0.25">
      <c r="A194" s="128"/>
      <c r="B194" s="12" t="s">
        <v>27</v>
      </c>
      <c r="C194" s="12"/>
      <c r="D194" s="668"/>
      <c r="E194" s="753"/>
      <c r="F194" s="754"/>
      <c r="G194" s="754"/>
      <c r="H194" s="754"/>
      <c r="I194" s="755"/>
      <c r="J194" s="757"/>
      <c r="K194" s="758"/>
      <c r="L194" s="757"/>
      <c r="M194" s="758"/>
      <c r="N194" s="566"/>
      <c r="O194" s="566"/>
      <c r="P194" s="746"/>
      <c r="Q194" s="747"/>
    </row>
    <row r="195" spans="1:17" ht="13.5" thickBot="1" x14ac:dyDescent="0.25">
      <c r="A195" s="130"/>
      <c r="B195" s="36"/>
      <c r="C195" s="36"/>
      <c r="D195" s="669"/>
      <c r="E195" s="693"/>
      <c r="F195" s="693"/>
      <c r="G195" s="693"/>
      <c r="H195" s="693"/>
      <c r="I195" s="693"/>
      <c r="J195" s="553"/>
      <c r="K195" s="553"/>
      <c r="L195" s="553"/>
      <c r="M195" s="553"/>
      <c r="N195" s="553"/>
      <c r="O195" s="553"/>
      <c r="P195" s="553"/>
      <c r="Q195" s="568"/>
    </row>
    <row r="196" spans="1:17" x14ac:dyDescent="0.2">
      <c r="A196" s="131" t="s">
        <v>4</v>
      </c>
      <c r="B196" s="748" t="s">
        <v>5</v>
      </c>
      <c r="C196" s="15" t="s">
        <v>6</v>
      </c>
      <c r="D196" s="670" t="s">
        <v>7</v>
      </c>
      <c r="E196" s="696" t="s">
        <v>44</v>
      </c>
      <c r="F196" s="697" t="s">
        <v>40</v>
      </c>
      <c r="G196" s="697" t="s">
        <v>46</v>
      </c>
      <c r="H196" s="697" t="s">
        <v>48</v>
      </c>
      <c r="I196" s="698" t="s">
        <v>9</v>
      </c>
      <c r="J196" s="569" t="s">
        <v>8</v>
      </c>
      <c r="K196" s="571" t="s">
        <v>10</v>
      </c>
      <c r="L196" s="569" t="s">
        <v>8</v>
      </c>
      <c r="M196" s="571" t="s">
        <v>11</v>
      </c>
      <c r="N196" s="570" t="s">
        <v>22</v>
      </c>
      <c r="O196" s="570" t="s">
        <v>12</v>
      </c>
      <c r="P196" s="570" t="s">
        <v>23</v>
      </c>
      <c r="Q196" s="572"/>
    </row>
    <row r="197" spans="1:17" ht="13.5" thickBot="1" x14ac:dyDescent="0.25">
      <c r="A197" s="132" t="s">
        <v>13</v>
      </c>
      <c r="B197" s="749"/>
      <c r="C197" s="17" t="s">
        <v>14</v>
      </c>
      <c r="D197" s="671" t="s">
        <v>15</v>
      </c>
      <c r="E197" s="699" t="s">
        <v>45</v>
      </c>
      <c r="F197" s="700" t="s">
        <v>20</v>
      </c>
      <c r="G197" s="700" t="s">
        <v>47</v>
      </c>
      <c r="H197" s="704">
        <f>$H$8</f>
        <v>0</v>
      </c>
      <c r="I197" s="705">
        <f>$I$8</f>
        <v>0</v>
      </c>
      <c r="J197" s="573" t="s">
        <v>16</v>
      </c>
      <c r="K197" s="575"/>
      <c r="L197" s="573" t="s">
        <v>16</v>
      </c>
      <c r="M197" s="575" t="s">
        <v>17</v>
      </c>
      <c r="N197" s="574" t="s">
        <v>16</v>
      </c>
      <c r="O197" s="574"/>
      <c r="P197" s="574" t="s">
        <v>16</v>
      </c>
      <c r="Q197" s="576"/>
    </row>
    <row r="198" spans="1:17" x14ac:dyDescent="0.2">
      <c r="A198" s="277"/>
      <c r="B198" s="174"/>
      <c r="C198" s="149"/>
      <c r="D198" s="672"/>
      <c r="E198" s="146"/>
      <c r="F198" s="534">
        <f t="shared" ref="F198:F222" si="59">SUM(D198*E198/60)</f>
        <v>0</v>
      </c>
      <c r="G198" s="535">
        <f t="shared" ref="G198:G222" si="60">SUM(F198*$B$4)</f>
        <v>0</v>
      </c>
      <c r="H198" s="534">
        <f t="shared" ref="H198:H222" si="61">G198*$H$8</f>
        <v>0</v>
      </c>
      <c r="I198" s="536">
        <f t="shared" ref="I198:I222" si="62">(G198+H198)*$I$8</f>
        <v>0</v>
      </c>
      <c r="J198" s="183"/>
      <c r="K198" s="536">
        <f>SUM(D198*J198)</f>
        <v>0</v>
      </c>
      <c r="L198" s="183"/>
      <c r="M198" s="536">
        <f t="shared" ref="M198:M222" si="63">SUM(D198*L198)</f>
        <v>0</v>
      </c>
      <c r="N198" s="534">
        <f>SUM(G198+H198+I198+K198+M198)</f>
        <v>0</v>
      </c>
      <c r="O198" s="534" t="e">
        <f>omkostninger!$K$34</f>
        <v>#DIV/0!</v>
      </c>
      <c r="P198" s="534" t="e">
        <f t="shared" ref="P198:P222" si="64">SUM(O198*N198)</f>
        <v>#DIV/0!</v>
      </c>
      <c r="Q198" s="538" t="e">
        <f>SUM(D198/P198)</f>
        <v>#DIV/0!</v>
      </c>
    </row>
    <row r="199" spans="1:17" x14ac:dyDescent="0.2">
      <c r="A199" s="278"/>
      <c r="B199" s="155"/>
      <c r="C199" s="153"/>
      <c r="D199" s="673"/>
      <c r="E199" s="144"/>
      <c r="F199" s="534">
        <f t="shared" si="59"/>
        <v>0</v>
      </c>
      <c r="G199" s="535">
        <f t="shared" si="60"/>
        <v>0</v>
      </c>
      <c r="H199" s="534">
        <f t="shared" si="61"/>
        <v>0</v>
      </c>
      <c r="I199" s="536">
        <f t="shared" si="62"/>
        <v>0</v>
      </c>
      <c r="J199" s="188"/>
      <c r="K199" s="536">
        <f t="shared" ref="K199:K221" si="65">SUM(D199*J199)</f>
        <v>0</v>
      </c>
      <c r="L199" s="188"/>
      <c r="M199" s="536">
        <f t="shared" si="63"/>
        <v>0</v>
      </c>
      <c r="N199" s="534">
        <f t="shared" ref="N199:N222" si="66">SUM(G199+H199+I199+K199+M199)</f>
        <v>0</v>
      </c>
      <c r="O199" s="534" t="e">
        <f>omkostninger!$K$34</f>
        <v>#DIV/0!</v>
      </c>
      <c r="P199" s="534" t="e">
        <f t="shared" si="64"/>
        <v>#DIV/0!</v>
      </c>
      <c r="Q199" s="538" t="e">
        <f t="shared" ref="Q199:Q222" si="67">SUM(D199/P199)</f>
        <v>#DIV/0!</v>
      </c>
    </row>
    <row r="200" spans="1:17" x14ac:dyDescent="0.2">
      <c r="A200" s="277"/>
      <c r="B200" s="174"/>
      <c r="C200" s="149"/>
      <c r="D200" s="672"/>
      <c r="E200" s="146"/>
      <c r="F200" s="534">
        <f t="shared" si="59"/>
        <v>0</v>
      </c>
      <c r="G200" s="535">
        <f t="shared" si="60"/>
        <v>0</v>
      </c>
      <c r="H200" s="534">
        <f t="shared" si="61"/>
        <v>0</v>
      </c>
      <c r="I200" s="536">
        <f t="shared" si="62"/>
        <v>0</v>
      </c>
      <c r="J200" s="183"/>
      <c r="K200" s="536">
        <f t="shared" si="65"/>
        <v>0</v>
      </c>
      <c r="L200" s="183"/>
      <c r="M200" s="536">
        <f t="shared" si="63"/>
        <v>0</v>
      </c>
      <c r="N200" s="534">
        <f t="shared" si="66"/>
        <v>0</v>
      </c>
      <c r="O200" s="534" t="e">
        <f>omkostninger!$K$34</f>
        <v>#DIV/0!</v>
      </c>
      <c r="P200" s="534" t="e">
        <f t="shared" si="64"/>
        <v>#DIV/0!</v>
      </c>
      <c r="Q200" s="538" t="e">
        <f t="shared" si="67"/>
        <v>#DIV/0!</v>
      </c>
    </row>
    <row r="201" spans="1:17" x14ac:dyDescent="0.2">
      <c r="A201" s="278"/>
      <c r="B201" s="155"/>
      <c r="C201" s="153"/>
      <c r="D201" s="673"/>
      <c r="E201" s="144"/>
      <c r="F201" s="534">
        <f t="shared" si="59"/>
        <v>0</v>
      </c>
      <c r="G201" s="535">
        <f t="shared" si="60"/>
        <v>0</v>
      </c>
      <c r="H201" s="534">
        <f t="shared" si="61"/>
        <v>0</v>
      </c>
      <c r="I201" s="536">
        <f t="shared" si="62"/>
        <v>0</v>
      </c>
      <c r="J201" s="188"/>
      <c r="K201" s="536">
        <f t="shared" si="65"/>
        <v>0</v>
      </c>
      <c r="L201" s="188"/>
      <c r="M201" s="536">
        <f t="shared" si="63"/>
        <v>0</v>
      </c>
      <c r="N201" s="534">
        <f t="shared" si="66"/>
        <v>0</v>
      </c>
      <c r="O201" s="534" t="e">
        <f>omkostninger!$K$34</f>
        <v>#DIV/0!</v>
      </c>
      <c r="P201" s="534" t="e">
        <f t="shared" si="64"/>
        <v>#DIV/0!</v>
      </c>
      <c r="Q201" s="538" t="e">
        <f t="shared" si="67"/>
        <v>#DIV/0!</v>
      </c>
    </row>
    <row r="202" spans="1:17" x14ac:dyDescent="0.2">
      <c r="A202" s="277"/>
      <c r="B202" s="174"/>
      <c r="C202" s="149"/>
      <c r="D202" s="672"/>
      <c r="E202" s="146"/>
      <c r="F202" s="534">
        <f t="shared" si="59"/>
        <v>0</v>
      </c>
      <c r="G202" s="535">
        <f t="shared" si="60"/>
        <v>0</v>
      </c>
      <c r="H202" s="534">
        <f t="shared" si="61"/>
        <v>0</v>
      </c>
      <c r="I202" s="536">
        <f t="shared" si="62"/>
        <v>0</v>
      </c>
      <c r="J202" s="183"/>
      <c r="K202" s="536">
        <f t="shared" si="65"/>
        <v>0</v>
      </c>
      <c r="L202" s="183"/>
      <c r="M202" s="536">
        <f t="shared" si="63"/>
        <v>0</v>
      </c>
      <c r="N202" s="534">
        <f t="shared" si="66"/>
        <v>0</v>
      </c>
      <c r="O202" s="534" t="e">
        <f>omkostninger!$K$34</f>
        <v>#DIV/0!</v>
      </c>
      <c r="P202" s="534" t="e">
        <f t="shared" si="64"/>
        <v>#DIV/0!</v>
      </c>
      <c r="Q202" s="538" t="e">
        <f t="shared" si="67"/>
        <v>#DIV/0!</v>
      </c>
    </row>
    <row r="203" spans="1:17" x14ac:dyDescent="0.2">
      <c r="A203" s="278"/>
      <c r="B203" s="155"/>
      <c r="C203" s="153"/>
      <c r="D203" s="673"/>
      <c r="E203" s="144"/>
      <c r="F203" s="534">
        <f t="shared" si="59"/>
        <v>0</v>
      </c>
      <c r="G203" s="535">
        <f t="shared" si="60"/>
        <v>0</v>
      </c>
      <c r="H203" s="534">
        <f t="shared" si="61"/>
        <v>0</v>
      </c>
      <c r="I203" s="536">
        <f t="shared" si="62"/>
        <v>0</v>
      </c>
      <c r="J203" s="188"/>
      <c r="K203" s="536">
        <f t="shared" si="65"/>
        <v>0</v>
      </c>
      <c r="L203" s="188"/>
      <c r="M203" s="536">
        <f t="shared" si="63"/>
        <v>0</v>
      </c>
      <c r="N203" s="534">
        <f t="shared" si="66"/>
        <v>0</v>
      </c>
      <c r="O203" s="534" t="e">
        <f>omkostninger!$K$34</f>
        <v>#DIV/0!</v>
      </c>
      <c r="P203" s="534" t="e">
        <f t="shared" si="64"/>
        <v>#DIV/0!</v>
      </c>
      <c r="Q203" s="538" t="e">
        <f t="shared" si="67"/>
        <v>#DIV/0!</v>
      </c>
    </row>
    <row r="204" spans="1:17" x14ac:dyDescent="0.2">
      <c r="A204" s="279"/>
      <c r="B204" s="185"/>
      <c r="C204" s="156"/>
      <c r="D204" s="672"/>
      <c r="E204" s="145"/>
      <c r="F204" s="534">
        <f t="shared" si="59"/>
        <v>0</v>
      </c>
      <c r="G204" s="535">
        <f t="shared" si="60"/>
        <v>0</v>
      </c>
      <c r="H204" s="534">
        <f t="shared" si="61"/>
        <v>0</v>
      </c>
      <c r="I204" s="536">
        <f t="shared" si="62"/>
        <v>0</v>
      </c>
      <c r="J204" s="183"/>
      <c r="K204" s="536">
        <f t="shared" si="65"/>
        <v>0</v>
      </c>
      <c r="L204" s="539"/>
      <c r="M204" s="536">
        <f t="shared" si="63"/>
        <v>0</v>
      </c>
      <c r="N204" s="534">
        <f t="shared" si="66"/>
        <v>0</v>
      </c>
      <c r="O204" s="534" t="e">
        <f>omkostninger!$K$34</f>
        <v>#DIV/0!</v>
      </c>
      <c r="P204" s="534" t="e">
        <f t="shared" si="64"/>
        <v>#DIV/0!</v>
      </c>
      <c r="Q204" s="538" t="e">
        <f t="shared" si="67"/>
        <v>#DIV/0!</v>
      </c>
    </row>
    <row r="205" spans="1:17" x14ac:dyDescent="0.2">
      <c r="A205" s="278"/>
      <c r="B205" s="155"/>
      <c r="C205" s="153"/>
      <c r="D205" s="673"/>
      <c r="E205" s="144"/>
      <c r="F205" s="534">
        <f t="shared" si="59"/>
        <v>0</v>
      </c>
      <c r="G205" s="535">
        <f t="shared" si="60"/>
        <v>0</v>
      </c>
      <c r="H205" s="534">
        <f t="shared" si="61"/>
        <v>0</v>
      </c>
      <c r="I205" s="536">
        <f t="shared" si="62"/>
        <v>0</v>
      </c>
      <c r="J205" s="188"/>
      <c r="K205" s="536">
        <f t="shared" si="65"/>
        <v>0</v>
      </c>
      <c r="L205" s="188"/>
      <c r="M205" s="536">
        <f t="shared" si="63"/>
        <v>0</v>
      </c>
      <c r="N205" s="534">
        <f t="shared" si="66"/>
        <v>0</v>
      </c>
      <c r="O205" s="534" t="e">
        <f>omkostninger!$K$34</f>
        <v>#DIV/0!</v>
      </c>
      <c r="P205" s="534" t="e">
        <f t="shared" si="64"/>
        <v>#DIV/0!</v>
      </c>
      <c r="Q205" s="538" t="e">
        <f t="shared" si="67"/>
        <v>#DIV/0!</v>
      </c>
    </row>
    <row r="206" spans="1:17" x14ac:dyDescent="0.2">
      <c r="A206" s="277"/>
      <c r="B206" s="185"/>
      <c r="C206" s="156"/>
      <c r="D206" s="672"/>
      <c r="E206" s="146"/>
      <c r="F206" s="534">
        <f t="shared" si="59"/>
        <v>0</v>
      </c>
      <c r="G206" s="535">
        <f t="shared" si="60"/>
        <v>0</v>
      </c>
      <c r="H206" s="534">
        <f t="shared" si="61"/>
        <v>0</v>
      </c>
      <c r="I206" s="536">
        <f t="shared" si="62"/>
        <v>0</v>
      </c>
      <c r="J206" s="183"/>
      <c r="K206" s="536">
        <f t="shared" si="65"/>
        <v>0</v>
      </c>
      <c r="L206" s="183"/>
      <c r="M206" s="536">
        <f t="shared" si="63"/>
        <v>0</v>
      </c>
      <c r="N206" s="534">
        <f t="shared" si="66"/>
        <v>0</v>
      </c>
      <c r="O206" s="534" t="e">
        <f>omkostninger!$K$34</f>
        <v>#DIV/0!</v>
      </c>
      <c r="P206" s="534" t="e">
        <f t="shared" si="64"/>
        <v>#DIV/0!</v>
      </c>
      <c r="Q206" s="538" t="e">
        <f t="shared" si="67"/>
        <v>#DIV/0!</v>
      </c>
    </row>
    <row r="207" spans="1:17" x14ac:dyDescent="0.2">
      <c r="A207" s="278"/>
      <c r="B207" s="155"/>
      <c r="C207" s="153"/>
      <c r="D207" s="673"/>
      <c r="E207" s="144"/>
      <c r="F207" s="534">
        <f t="shared" si="59"/>
        <v>0</v>
      </c>
      <c r="G207" s="535">
        <f t="shared" si="60"/>
        <v>0</v>
      </c>
      <c r="H207" s="534">
        <f t="shared" si="61"/>
        <v>0</v>
      </c>
      <c r="I207" s="536">
        <f t="shared" si="62"/>
        <v>0</v>
      </c>
      <c r="J207" s="188"/>
      <c r="K207" s="536">
        <f t="shared" si="65"/>
        <v>0</v>
      </c>
      <c r="L207" s="188"/>
      <c r="M207" s="536">
        <f t="shared" si="63"/>
        <v>0</v>
      </c>
      <c r="N207" s="534">
        <f t="shared" si="66"/>
        <v>0</v>
      </c>
      <c r="O207" s="534" t="e">
        <f>omkostninger!$K$34</f>
        <v>#DIV/0!</v>
      </c>
      <c r="P207" s="534" t="e">
        <f t="shared" si="64"/>
        <v>#DIV/0!</v>
      </c>
      <c r="Q207" s="538" t="e">
        <f t="shared" si="67"/>
        <v>#DIV/0!</v>
      </c>
    </row>
    <row r="208" spans="1:17" x14ac:dyDescent="0.2">
      <c r="A208" s="277"/>
      <c r="B208" s="185"/>
      <c r="C208" s="149"/>
      <c r="D208" s="678"/>
      <c r="E208" s="146"/>
      <c r="F208" s="534">
        <f t="shared" si="59"/>
        <v>0</v>
      </c>
      <c r="G208" s="535">
        <f t="shared" si="60"/>
        <v>0</v>
      </c>
      <c r="H208" s="534">
        <f t="shared" si="61"/>
        <v>0</v>
      </c>
      <c r="I208" s="536">
        <f t="shared" si="62"/>
        <v>0</v>
      </c>
      <c r="J208" s="183"/>
      <c r="K208" s="536">
        <f t="shared" si="65"/>
        <v>0</v>
      </c>
      <c r="L208" s="183"/>
      <c r="M208" s="536">
        <f t="shared" si="63"/>
        <v>0</v>
      </c>
      <c r="N208" s="534">
        <f t="shared" si="66"/>
        <v>0</v>
      </c>
      <c r="O208" s="534" t="e">
        <f>omkostninger!$K$34</f>
        <v>#DIV/0!</v>
      </c>
      <c r="P208" s="534" t="e">
        <f t="shared" si="64"/>
        <v>#DIV/0!</v>
      </c>
      <c r="Q208" s="538" t="e">
        <f t="shared" si="67"/>
        <v>#DIV/0!</v>
      </c>
    </row>
    <row r="209" spans="1:17" x14ac:dyDescent="0.2">
      <c r="A209" s="278"/>
      <c r="B209" s="155"/>
      <c r="C209" s="153"/>
      <c r="D209" s="673"/>
      <c r="E209" s="144"/>
      <c r="F209" s="534">
        <f t="shared" si="59"/>
        <v>0</v>
      </c>
      <c r="G209" s="535">
        <f t="shared" si="60"/>
        <v>0</v>
      </c>
      <c r="H209" s="534">
        <f t="shared" si="61"/>
        <v>0</v>
      </c>
      <c r="I209" s="536">
        <f t="shared" si="62"/>
        <v>0</v>
      </c>
      <c r="J209" s="188"/>
      <c r="K209" s="536">
        <f t="shared" si="65"/>
        <v>0</v>
      </c>
      <c r="L209" s="188"/>
      <c r="M209" s="536">
        <f t="shared" si="63"/>
        <v>0</v>
      </c>
      <c r="N209" s="534">
        <f t="shared" si="66"/>
        <v>0</v>
      </c>
      <c r="O209" s="534" t="e">
        <f>omkostninger!$K$34</f>
        <v>#DIV/0!</v>
      </c>
      <c r="P209" s="534" t="e">
        <f t="shared" si="64"/>
        <v>#DIV/0!</v>
      </c>
      <c r="Q209" s="538" t="e">
        <f t="shared" si="67"/>
        <v>#DIV/0!</v>
      </c>
    </row>
    <row r="210" spans="1:17" x14ac:dyDescent="0.2">
      <c r="A210" s="277"/>
      <c r="B210" s="174"/>
      <c r="C210" s="149"/>
      <c r="D210" s="672"/>
      <c r="E210" s="146"/>
      <c r="F210" s="534">
        <f t="shared" si="59"/>
        <v>0</v>
      </c>
      <c r="G210" s="535">
        <f t="shared" si="60"/>
        <v>0</v>
      </c>
      <c r="H210" s="534">
        <f t="shared" si="61"/>
        <v>0</v>
      </c>
      <c r="I210" s="536">
        <f t="shared" si="62"/>
        <v>0</v>
      </c>
      <c r="J210" s="183"/>
      <c r="K210" s="536">
        <f t="shared" si="65"/>
        <v>0</v>
      </c>
      <c r="L210" s="183"/>
      <c r="M210" s="536">
        <f t="shared" si="63"/>
        <v>0</v>
      </c>
      <c r="N210" s="534">
        <f t="shared" si="66"/>
        <v>0</v>
      </c>
      <c r="O210" s="534" t="e">
        <f>omkostninger!$K$34</f>
        <v>#DIV/0!</v>
      </c>
      <c r="P210" s="534" t="e">
        <f t="shared" si="64"/>
        <v>#DIV/0!</v>
      </c>
      <c r="Q210" s="538" t="e">
        <f t="shared" si="67"/>
        <v>#DIV/0!</v>
      </c>
    </row>
    <row r="211" spans="1:17" x14ac:dyDescent="0.2">
      <c r="A211" s="278"/>
      <c r="B211" s="155"/>
      <c r="C211" s="153"/>
      <c r="D211" s="673"/>
      <c r="E211" s="144"/>
      <c r="F211" s="534">
        <f t="shared" si="59"/>
        <v>0</v>
      </c>
      <c r="G211" s="535">
        <f t="shared" si="60"/>
        <v>0</v>
      </c>
      <c r="H211" s="534">
        <f t="shared" si="61"/>
        <v>0</v>
      </c>
      <c r="I211" s="536">
        <f t="shared" si="62"/>
        <v>0</v>
      </c>
      <c r="J211" s="188"/>
      <c r="K211" s="536">
        <f t="shared" si="65"/>
        <v>0</v>
      </c>
      <c r="L211" s="188"/>
      <c r="M211" s="536">
        <f t="shared" si="63"/>
        <v>0</v>
      </c>
      <c r="N211" s="534">
        <f t="shared" si="66"/>
        <v>0</v>
      </c>
      <c r="O211" s="534" t="e">
        <f>omkostninger!$K$34</f>
        <v>#DIV/0!</v>
      </c>
      <c r="P211" s="534" t="e">
        <f t="shared" si="64"/>
        <v>#DIV/0!</v>
      </c>
      <c r="Q211" s="538" t="e">
        <f t="shared" si="67"/>
        <v>#DIV/0!</v>
      </c>
    </row>
    <row r="212" spans="1:17" x14ac:dyDescent="0.2">
      <c r="A212" s="277"/>
      <c r="B212" s="174"/>
      <c r="C212" s="149"/>
      <c r="D212" s="672"/>
      <c r="E212" s="145"/>
      <c r="F212" s="534">
        <f t="shared" si="59"/>
        <v>0</v>
      </c>
      <c r="G212" s="535">
        <f t="shared" si="60"/>
        <v>0</v>
      </c>
      <c r="H212" s="534">
        <f t="shared" si="61"/>
        <v>0</v>
      </c>
      <c r="I212" s="536">
        <f t="shared" si="62"/>
        <v>0</v>
      </c>
      <c r="J212" s="183"/>
      <c r="K212" s="536">
        <f t="shared" si="65"/>
        <v>0</v>
      </c>
      <c r="L212" s="539"/>
      <c r="M212" s="536">
        <f t="shared" si="63"/>
        <v>0</v>
      </c>
      <c r="N212" s="534">
        <f t="shared" si="66"/>
        <v>0</v>
      </c>
      <c r="O212" s="534" t="e">
        <f>omkostninger!$K$34</f>
        <v>#DIV/0!</v>
      </c>
      <c r="P212" s="534" t="e">
        <f t="shared" si="64"/>
        <v>#DIV/0!</v>
      </c>
      <c r="Q212" s="538" t="e">
        <f t="shared" si="67"/>
        <v>#DIV/0!</v>
      </c>
    </row>
    <row r="213" spans="1:17" x14ac:dyDescent="0.2">
      <c r="A213" s="278"/>
      <c r="B213" s="155"/>
      <c r="C213" s="153"/>
      <c r="D213" s="673"/>
      <c r="E213" s="144"/>
      <c r="F213" s="534">
        <f t="shared" si="59"/>
        <v>0</v>
      </c>
      <c r="G213" s="535">
        <f t="shared" si="60"/>
        <v>0</v>
      </c>
      <c r="H213" s="534">
        <f t="shared" si="61"/>
        <v>0</v>
      </c>
      <c r="I213" s="536">
        <f t="shared" si="62"/>
        <v>0</v>
      </c>
      <c r="J213" s="188"/>
      <c r="K213" s="536">
        <f t="shared" si="65"/>
        <v>0</v>
      </c>
      <c r="L213" s="188"/>
      <c r="M213" s="536">
        <f t="shared" si="63"/>
        <v>0</v>
      </c>
      <c r="N213" s="534">
        <f t="shared" si="66"/>
        <v>0</v>
      </c>
      <c r="O213" s="534" t="e">
        <f>omkostninger!$K$34</f>
        <v>#DIV/0!</v>
      </c>
      <c r="P213" s="534" t="e">
        <f t="shared" si="64"/>
        <v>#DIV/0!</v>
      </c>
      <c r="Q213" s="538" t="e">
        <f t="shared" si="67"/>
        <v>#DIV/0!</v>
      </c>
    </row>
    <row r="214" spans="1:17" x14ac:dyDescent="0.2">
      <c r="A214" s="277"/>
      <c r="B214" s="174"/>
      <c r="C214" s="149"/>
      <c r="D214" s="672"/>
      <c r="E214" s="146"/>
      <c r="F214" s="534">
        <f t="shared" si="59"/>
        <v>0</v>
      </c>
      <c r="G214" s="535">
        <f t="shared" si="60"/>
        <v>0</v>
      </c>
      <c r="H214" s="534">
        <f t="shared" si="61"/>
        <v>0</v>
      </c>
      <c r="I214" s="536">
        <f t="shared" si="62"/>
        <v>0</v>
      </c>
      <c r="J214" s="183"/>
      <c r="K214" s="536">
        <f t="shared" si="65"/>
        <v>0</v>
      </c>
      <c r="L214" s="183"/>
      <c r="M214" s="536">
        <f t="shared" si="63"/>
        <v>0</v>
      </c>
      <c r="N214" s="534">
        <f t="shared" si="66"/>
        <v>0</v>
      </c>
      <c r="O214" s="534" t="e">
        <f>omkostninger!$K$34</f>
        <v>#DIV/0!</v>
      </c>
      <c r="P214" s="534" t="e">
        <f t="shared" si="64"/>
        <v>#DIV/0!</v>
      </c>
      <c r="Q214" s="538" t="e">
        <f t="shared" si="67"/>
        <v>#DIV/0!</v>
      </c>
    </row>
    <row r="215" spans="1:17" x14ac:dyDescent="0.2">
      <c r="A215" s="278"/>
      <c r="B215" s="155"/>
      <c r="C215" s="153"/>
      <c r="D215" s="673"/>
      <c r="E215" s="144"/>
      <c r="F215" s="534">
        <f t="shared" si="59"/>
        <v>0</v>
      </c>
      <c r="G215" s="535">
        <f t="shared" si="60"/>
        <v>0</v>
      </c>
      <c r="H215" s="534">
        <f t="shared" si="61"/>
        <v>0</v>
      </c>
      <c r="I215" s="536">
        <f t="shared" si="62"/>
        <v>0</v>
      </c>
      <c r="J215" s="188"/>
      <c r="K215" s="536">
        <f t="shared" si="65"/>
        <v>0</v>
      </c>
      <c r="L215" s="188"/>
      <c r="M215" s="536">
        <f t="shared" si="63"/>
        <v>0</v>
      </c>
      <c r="N215" s="534">
        <f t="shared" si="66"/>
        <v>0</v>
      </c>
      <c r="O215" s="534" t="e">
        <f>omkostninger!$K$34</f>
        <v>#DIV/0!</v>
      </c>
      <c r="P215" s="534" t="e">
        <f t="shared" si="64"/>
        <v>#DIV/0!</v>
      </c>
      <c r="Q215" s="538" t="e">
        <f t="shared" si="67"/>
        <v>#DIV/0!</v>
      </c>
    </row>
    <row r="216" spans="1:17" x14ac:dyDescent="0.2">
      <c r="A216" s="277"/>
      <c r="B216" s="174"/>
      <c r="C216" s="149"/>
      <c r="D216" s="672"/>
      <c r="E216" s="146"/>
      <c r="F216" s="534">
        <f t="shared" si="59"/>
        <v>0</v>
      </c>
      <c r="G216" s="535">
        <f t="shared" si="60"/>
        <v>0</v>
      </c>
      <c r="H216" s="534">
        <f t="shared" si="61"/>
        <v>0</v>
      </c>
      <c r="I216" s="536">
        <f t="shared" si="62"/>
        <v>0</v>
      </c>
      <c r="J216" s="183"/>
      <c r="K216" s="536">
        <f t="shared" si="65"/>
        <v>0</v>
      </c>
      <c r="L216" s="183"/>
      <c r="M216" s="536">
        <f t="shared" si="63"/>
        <v>0</v>
      </c>
      <c r="N216" s="534">
        <f t="shared" si="66"/>
        <v>0</v>
      </c>
      <c r="O216" s="534" t="e">
        <f>omkostninger!$K$34</f>
        <v>#DIV/0!</v>
      </c>
      <c r="P216" s="534" t="e">
        <f t="shared" si="64"/>
        <v>#DIV/0!</v>
      </c>
      <c r="Q216" s="538" t="e">
        <f t="shared" si="67"/>
        <v>#DIV/0!</v>
      </c>
    </row>
    <row r="217" spans="1:17" x14ac:dyDescent="0.2">
      <c r="A217" s="278"/>
      <c r="B217" s="155"/>
      <c r="C217" s="153"/>
      <c r="D217" s="673"/>
      <c r="E217" s="144"/>
      <c r="F217" s="534">
        <f t="shared" si="59"/>
        <v>0</v>
      </c>
      <c r="G217" s="535">
        <f t="shared" si="60"/>
        <v>0</v>
      </c>
      <c r="H217" s="534">
        <f t="shared" si="61"/>
        <v>0</v>
      </c>
      <c r="I217" s="536">
        <f t="shared" si="62"/>
        <v>0</v>
      </c>
      <c r="J217" s="188"/>
      <c r="K217" s="536">
        <f t="shared" si="65"/>
        <v>0</v>
      </c>
      <c r="L217" s="188"/>
      <c r="M217" s="536">
        <f t="shared" si="63"/>
        <v>0</v>
      </c>
      <c r="N217" s="534">
        <f t="shared" si="66"/>
        <v>0</v>
      </c>
      <c r="O217" s="534" t="e">
        <f>omkostninger!$K$34</f>
        <v>#DIV/0!</v>
      </c>
      <c r="P217" s="534" t="e">
        <f t="shared" si="64"/>
        <v>#DIV/0!</v>
      </c>
      <c r="Q217" s="538" t="e">
        <f t="shared" si="67"/>
        <v>#DIV/0!</v>
      </c>
    </row>
    <row r="218" spans="1:17" x14ac:dyDescent="0.2">
      <c r="A218" s="277"/>
      <c r="B218" s="192"/>
      <c r="C218" s="149"/>
      <c r="D218" s="672"/>
      <c r="E218" s="146"/>
      <c r="F218" s="534">
        <f t="shared" si="59"/>
        <v>0</v>
      </c>
      <c r="G218" s="535">
        <f t="shared" si="60"/>
        <v>0</v>
      </c>
      <c r="H218" s="534">
        <f t="shared" si="61"/>
        <v>0</v>
      </c>
      <c r="I218" s="536">
        <f t="shared" si="62"/>
        <v>0</v>
      </c>
      <c r="J218" s="183"/>
      <c r="K218" s="536">
        <f t="shared" si="65"/>
        <v>0</v>
      </c>
      <c r="L218" s="183"/>
      <c r="M218" s="536">
        <f t="shared" si="63"/>
        <v>0</v>
      </c>
      <c r="N218" s="534">
        <f t="shared" si="66"/>
        <v>0</v>
      </c>
      <c r="O218" s="534" t="e">
        <f>omkostninger!$K$34</f>
        <v>#DIV/0!</v>
      </c>
      <c r="P218" s="534" t="e">
        <f t="shared" si="64"/>
        <v>#DIV/0!</v>
      </c>
      <c r="Q218" s="538" t="e">
        <f t="shared" si="67"/>
        <v>#DIV/0!</v>
      </c>
    </row>
    <row r="219" spans="1:17" x14ac:dyDescent="0.2">
      <c r="A219" s="278"/>
      <c r="B219" s="155"/>
      <c r="C219" s="153"/>
      <c r="D219" s="673"/>
      <c r="E219" s="144"/>
      <c r="F219" s="534">
        <f t="shared" si="59"/>
        <v>0</v>
      </c>
      <c r="G219" s="535">
        <f t="shared" si="60"/>
        <v>0</v>
      </c>
      <c r="H219" s="534">
        <f t="shared" si="61"/>
        <v>0</v>
      </c>
      <c r="I219" s="536">
        <f t="shared" si="62"/>
        <v>0</v>
      </c>
      <c r="J219" s="188"/>
      <c r="K219" s="536">
        <f t="shared" si="65"/>
        <v>0</v>
      </c>
      <c r="L219" s="188"/>
      <c r="M219" s="536">
        <f t="shared" si="63"/>
        <v>0</v>
      </c>
      <c r="N219" s="534">
        <f t="shared" si="66"/>
        <v>0</v>
      </c>
      <c r="O219" s="534" t="e">
        <f>omkostninger!$K$34</f>
        <v>#DIV/0!</v>
      </c>
      <c r="P219" s="534" t="e">
        <f t="shared" si="64"/>
        <v>#DIV/0!</v>
      </c>
      <c r="Q219" s="538" t="e">
        <f t="shared" si="67"/>
        <v>#DIV/0!</v>
      </c>
    </row>
    <row r="220" spans="1:17" x14ac:dyDescent="0.2">
      <c r="A220" s="277"/>
      <c r="B220" s="174"/>
      <c r="C220" s="158"/>
      <c r="D220" s="674"/>
      <c r="E220" s="145"/>
      <c r="F220" s="534">
        <f t="shared" si="59"/>
        <v>0</v>
      </c>
      <c r="G220" s="535">
        <f t="shared" si="60"/>
        <v>0</v>
      </c>
      <c r="H220" s="534">
        <f t="shared" si="61"/>
        <v>0</v>
      </c>
      <c r="I220" s="536">
        <f t="shared" si="62"/>
        <v>0</v>
      </c>
      <c r="J220" s="539"/>
      <c r="K220" s="536">
        <f t="shared" si="65"/>
        <v>0</v>
      </c>
      <c r="L220" s="539"/>
      <c r="M220" s="536">
        <f t="shared" si="63"/>
        <v>0</v>
      </c>
      <c r="N220" s="534">
        <f t="shared" si="66"/>
        <v>0</v>
      </c>
      <c r="O220" s="534" t="e">
        <f>omkostninger!$K$34</f>
        <v>#DIV/0!</v>
      </c>
      <c r="P220" s="534" t="e">
        <f t="shared" si="64"/>
        <v>#DIV/0!</v>
      </c>
      <c r="Q220" s="538" t="e">
        <f t="shared" si="67"/>
        <v>#DIV/0!</v>
      </c>
    </row>
    <row r="221" spans="1:17" x14ac:dyDescent="0.2">
      <c r="A221" s="278"/>
      <c r="B221" s="155"/>
      <c r="C221" s="153"/>
      <c r="D221" s="673"/>
      <c r="E221" s="144"/>
      <c r="F221" s="534">
        <f t="shared" si="59"/>
        <v>0</v>
      </c>
      <c r="G221" s="535">
        <f t="shared" si="60"/>
        <v>0</v>
      </c>
      <c r="H221" s="534">
        <f t="shared" si="61"/>
        <v>0</v>
      </c>
      <c r="I221" s="536">
        <f t="shared" si="62"/>
        <v>0</v>
      </c>
      <c r="J221" s="188"/>
      <c r="K221" s="536">
        <f t="shared" si="65"/>
        <v>0</v>
      </c>
      <c r="L221" s="188"/>
      <c r="M221" s="536">
        <f t="shared" si="63"/>
        <v>0</v>
      </c>
      <c r="N221" s="534">
        <f t="shared" si="66"/>
        <v>0</v>
      </c>
      <c r="O221" s="534" t="e">
        <f>omkostninger!$K$34</f>
        <v>#DIV/0!</v>
      </c>
      <c r="P221" s="534" t="e">
        <f t="shared" si="64"/>
        <v>#DIV/0!</v>
      </c>
      <c r="Q221" s="538" t="e">
        <f t="shared" si="67"/>
        <v>#DIV/0!</v>
      </c>
    </row>
    <row r="222" spans="1:17" ht="13.5" thickBot="1" x14ac:dyDescent="0.25">
      <c r="A222" s="277"/>
      <c r="B222" s="174"/>
      <c r="C222" s="149"/>
      <c r="D222" s="672"/>
      <c r="E222" s="146"/>
      <c r="F222" s="534">
        <f t="shared" si="59"/>
        <v>0</v>
      </c>
      <c r="G222" s="535">
        <f t="shared" si="60"/>
        <v>0</v>
      </c>
      <c r="H222" s="534">
        <f t="shared" si="61"/>
        <v>0</v>
      </c>
      <c r="I222" s="536">
        <f t="shared" si="62"/>
        <v>0</v>
      </c>
      <c r="J222" s="183"/>
      <c r="K222" s="536">
        <f>SUM(D222*J222)</f>
        <v>0</v>
      </c>
      <c r="L222" s="183"/>
      <c r="M222" s="536">
        <f t="shared" si="63"/>
        <v>0</v>
      </c>
      <c r="N222" s="534">
        <f t="shared" si="66"/>
        <v>0</v>
      </c>
      <c r="O222" s="534" t="e">
        <f>omkostninger!$K$34</f>
        <v>#DIV/0!</v>
      </c>
      <c r="P222" s="534" t="e">
        <f t="shared" si="64"/>
        <v>#DIV/0!</v>
      </c>
      <c r="Q222" s="538" t="e">
        <f t="shared" si="67"/>
        <v>#DIV/0!</v>
      </c>
    </row>
    <row r="223" spans="1:17" ht="13.5" thickBot="1" x14ac:dyDescent="0.25">
      <c r="A223" s="133" t="s">
        <v>37</v>
      </c>
      <c r="B223" s="118"/>
      <c r="C223" s="119"/>
      <c r="D223" s="675"/>
      <c r="E223" s="120"/>
      <c r="F223" s="361">
        <f>SUM(F198:F222)</f>
        <v>0</v>
      </c>
      <c r="G223" s="361">
        <f>SUM(G198:G222)</f>
        <v>0</v>
      </c>
      <c r="H223" s="361">
        <f>SUM(H198:H222)</f>
        <v>0</v>
      </c>
      <c r="I223" s="361">
        <f>SUM(I198:I222)</f>
        <v>0</v>
      </c>
      <c r="J223" s="577"/>
      <c r="K223" s="361">
        <f>SUM(K198:K222)</f>
        <v>0</v>
      </c>
      <c r="L223" s="577"/>
      <c r="M223" s="361">
        <f>SUM(M198:M222)</f>
        <v>0</v>
      </c>
      <c r="N223" s="361">
        <f>SUM(N198:N222)</f>
        <v>0</v>
      </c>
      <c r="O223" s="360"/>
      <c r="P223" s="361" t="e">
        <f>SUM(P198:P222)</f>
        <v>#DIV/0!</v>
      </c>
      <c r="Q223" s="578"/>
    </row>
    <row r="224" spans="1:17" ht="13.5" thickTop="1" x14ac:dyDescent="0.2">
      <c r="D224" s="666"/>
      <c r="E224" s="103"/>
      <c r="F224" s="103"/>
      <c r="G224" s="103"/>
      <c r="H224" s="103"/>
      <c r="I224" s="103"/>
      <c r="J224" s="557"/>
      <c r="K224" s="557"/>
      <c r="L224" s="557"/>
      <c r="M224" s="557"/>
      <c r="N224" s="557"/>
      <c r="O224" s="557"/>
      <c r="P224" s="557"/>
      <c r="Q224" s="557"/>
    </row>
    <row r="225" spans="1:17" ht="26.25" customHeight="1" x14ac:dyDescent="0.2">
      <c r="D225" s="666"/>
      <c r="E225" s="103"/>
      <c r="F225" s="103"/>
      <c r="G225" s="103"/>
      <c r="H225" s="103"/>
      <c r="I225" s="103"/>
      <c r="J225" s="557"/>
      <c r="K225" s="557"/>
      <c r="L225" s="557"/>
      <c r="M225" s="557"/>
      <c r="N225" s="557"/>
      <c r="O225" s="557"/>
      <c r="P225" s="557"/>
      <c r="Q225" s="557"/>
    </row>
    <row r="226" spans="1:17" ht="13.5" thickBot="1" x14ac:dyDescent="0.25">
      <c r="D226" s="666"/>
      <c r="E226" s="103"/>
      <c r="F226" s="103"/>
      <c r="G226" s="103"/>
      <c r="H226" s="103"/>
      <c r="I226" s="103"/>
      <c r="J226" s="557"/>
      <c r="K226" s="557"/>
      <c r="L226" s="557"/>
      <c r="M226" s="557"/>
      <c r="N226" s="557"/>
      <c r="O226" s="557"/>
      <c r="P226" s="557"/>
      <c r="Q226" s="557"/>
    </row>
    <row r="227" spans="1:17" ht="21.75" thickTop="1" thickBot="1" x14ac:dyDescent="0.35">
      <c r="A227" s="136"/>
      <c r="B227" s="137" t="s">
        <v>18</v>
      </c>
      <c r="C227" s="137"/>
      <c r="D227" s="667"/>
      <c r="E227" s="692"/>
      <c r="F227" s="692"/>
      <c r="G227" s="692"/>
      <c r="H227" s="692"/>
      <c r="I227" s="692"/>
      <c r="J227" s="558"/>
      <c r="K227" s="559" t="s">
        <v>113</v>
      </c>
      <c r="L227" s="559"/>
      <c r="M227" s="559"/>
      <c r="N227" s="560"/>
      <c r="O227" s="561"/>
      <c r="P227" s="562">
        <v>7</v>
      </c>
      <c r="Q227" s="563">
        <v>1</v>
      </c>
    </row>
    <row r="228" spans="1:17" x14ac:dyDescent="0.2">
      <c r="A228" s="127"/>
      <c r="B228" s="7"/>
      <c r="C228" s="7"/>
      <c r="D228" s="665"/>
      <c r="E228" s="690"/>
      <c r="F228" s="691"/>
      <c r="G228" s="691"/>
      <c r="H228" s="693"/>
      <c r="I228" s="693"/>
      <c r="J228" s="553"/>
      <c r="K228" s="556"/>
      <c r="L228" s="556"/>
      <c r="M228" s="556"/>
      <c r="N228" s="564"/>
      <c r="O228" s="564"/>
      <c r="P228" s="564"/>
      <c r="Q228" s="565"/>
    </row>
    <row r="229" spans="1:17" ht="13.5" thickBot="1" x14ac:dyDescent="0.25">
      <c r="A229" s="128"/>
      <c r="B229" s="12"/>
      <c r="C229" s="12"/>
      <c r="D229" s="668"/>
      <c r="E229" s="694"/>
      <c r="F229" s="695"/>
      <c r="G229" s="695"/>
      <c r="H229" s="695"/>
      <c r="I229" s="695"/>
      <c r="J229" s="566"/>
      <c r="K229" s="566"/>
      <c r="L229" s="566"/>
      <c r="M229" s="566"/>
      <c r="N229" s="566"/>
      <c r="O229" s="566"/>
      <c r="P229" s="566"/>
      <c r="Q229" s="567"/>
    </row>
    <row r="230" spans="1:17" x14ac:dyDescent="0.2">
      <c r="A230" s="129"/>
      <c r="B230" s="73"/>
      <c r="C230" s="73"/>
      <c r="D230" s="665"/>
      <c r="E230" s="750" t="s">
        <v>0</v>
      </c>
      <c r="F230" s="751"/>
      <c r="G230" s="751"/>
      <c r="H230" s="751"/>
      <c r="I230" s="752"/>
      <c r="J230" s="744" t="s">
        <v>1</v>
      </c>
      <c r="K230" s="756"/>
      <c r="L230" s="744" t="s">
        <v>2</v>
      </c>
      <c r="M230" s="756"/>
      <c r="N230" s="564"/>
      <c r="O230" s="564"/>
      <c r="P230" s="744" t="s">
        <v>3</v>
      </c>
      <c r="Q230" s="745"/>
    </row>
    <row r="231" spans="1:17" ht="13.5" thickBot="1" x14ac:dyDescent="0.25">
      <c r="A231" s="128"/>
      <c r="B231" s="12" t="s">
        <v>27</v>
      </c>
      <c r="C231" s="12"/>
      <c r="D231" s="668"/>
      <c r="E231" s="753"/>
      <c r="F231" s="754"/>
      <c r="G231" s="754"/>
      <c r="H231" s="754"/>
      <c r="I231" s="755"/>
      <c r="J231" s="757"/>
      <c r="K231" s="758"/>
      <c r="L231" s="757"/>
      <c r="M231" s="758"/>
      <c r="N231" s="566"/>
      <c r="O231" s="566"/>
      <c r="P231" s="746"/>
      <c r="Q231" s="747"/>
    </row>
    <row r="232" spans="1:17" ht="13.5" thickBot="1" x14ac:dyDescent="0.25">
      <c r="A232" s="130"/>
      <c r="B232" s="36"/>
      <c r="C232" s="36"/>
      <c r="D232" s="669"/>
      <c r="E232" s="693"/>
      <c r="F232" s="693"/>
      <c r="G232" s="693"/>
      <c r="H232" s="693"/>
      <c r="I232" s="693"/>
      <c r="J232" s="553"/>
      <c r="K232" s="553"/>
      <c r="L232" s="553"/>
      <c r="M232" s="553"/>
      <c r="N232" s="553"/>
      <c r="O232" s="553"/>
      <c r="P232" s="553"/>
      <c r="Q232" s="568"/>
    </row>
    <row r="233" spans="1:17" x14ac:dyDescent="0.2">
      <c r="A233" s="131" t="s">
        <v>4</v>
      </c>
      <c r="B233" s="748" t="s">
        <v>5</v>
      </c>
      <c r="C233" s="15" t="s">
        <v>6</v>
      </c>
      <c r="D233" s="670" t="s">
        <v>7</v>
      </c>
      <c r="E233" s="696" t="s">
        <v>44</v>
      </c>
      <c r="F233" s="697" t="s">
        <v>40</v>
      </c>
      <c r="G233" s="697" t="s">
        <v>46</v>
      </c>
      <c r="H233" s="697" t="s">
        <v>48</v>
      </c>
      <c r="I233" s="698" t="s">
        <v>9</v>
      </c>
      <c r="J233" s="569" t="s">
        <v>8</v>
      </c>
      <c r="K233" s="571" t="s">
        <v>10</v>
      </c>
      <c r="L233" s="569" t="s">
        <v>8</v>
      </c>
      <c r="M233" s="571" t="s">
        <v>11</v>
      </c>
      <c r="N233" s="570" t="s">
        <v>22</v>
      </c>
      <c r="O233" s="570" t="s">
        <v>12</v>
      </c>
      <c r="P233" s="570" t="s">
        <v>23</v>
      </c>
      <c r="Q233" s="572"/>
    </row>
    <row r="234" spans="1:17" ht="13.5" thickBot="1" x14ac:dyDescent="0.25">
      <c r="A234" s="132" t="s">
        <v>13</v>
      </c>
      <c r="B234" s="749"/>
      <c r="C234" s="17" t="s">
        <v>14</v>
      </c>
      <c r="D234" s="671" t="s">
        <v>15</v>
      </c>
      <c r="E234" s="699" t="s">
        <v>45</v>
      </c>
      <c r="F234" s="700" t="s">
        <v>20</v>
      </c>
      <c r="G234" s="700" t="s">
        <v>47</v>
      </c>
      <c r="H234" s="704">
        <f>$H$8</f>
        <v>0</v>
      </c>
      <c r="I234" s="705">
        <f>$I$8</f>
        <v>0</v>
      </c>
      <c r="J234" s="573" t="s">
        <v>16</v>
      </c>
      <c r="K234" s="575"/>
      <c r="L234" s="573" t="s">
        <v>16</v>
      </c>
      <c r="M234" s="575" t="s">
        <v>17</v>
      </c>
      <c r="N234" s="574" t="s">
        <v>16</v>
      </c>
      <c r="O234" s="574"/>
      <c r="P234" s="574" t="s">
        <v>16</v>
      </c>
      <c r="Q234" s="576"/>
    </row>
    <row r="235" spans="1:17" x14ac:dyDescent="0.2">
      <c r="A235" s="277"/>
      <c r="B235" s="174"/>
      <c r="C235" s="149"/>
      <c r="D235" s="672"/>
      <c r="E235" s="146"/>
      <c r="F235" s="534">
        <f t="shared" ref="F235:F241" si="68">SUM(D235*E235/60)</f>
        <v>0</v>
      </c>
      <c r="G235" s="535">
        <f t="shared" ref="G235:G259" si="69">SUM(F235*$B$4)</f>
        <v>0</v>
      </c>
      <c r="H235" s="534">
        <f t="shared" ref="H235:H259" si="70">G235*$H$8</f>
        <v>0</v>
      </c>
      <c r="I235" s="536">
        <f t="shared" ref="I235:I259" si="71">(G235+H235)*$I$8</f>
        <v>0</v>
      </c>
      <c r="J235" s="183"/>
      <c r="K235" s="536">
        <f t="shared" ref="K235:K241" si="72">SUM(D235*J235)</f>
        <v>0</v>
      </c>
      <c r="L235" s="183"/>
      <c r="M235" s="536">
        <f t="shared" ref="M235:M241" si="73">SUM(D235*L235)</f>
        <v>0</v>
      </c>
      <c r="N235" s="534">
        <f>SUM(G235+H235+I235+K235+M235)</f>
        <v>0</v>
      </c>
      <c r="O235" s="534" t="e">
        <f>omkostninger!$K$34</f>
        <v>#DIV/0!</v>
      </c>
      <c r="P235" s="534" t="e">
        <f>SUM(O235*N235)</f>
        <v>#DIV/0!</v>
      </c>
      <c r="Q235" s="538" t="e">
        <f t="shared" ref="Q235:Q241" si="74">SUM(D235/P235)</f>
        <v>#DIV/0!</v>
      </c>
    </row>
    <row r="236" spans="1:17" x14ac:dyDescent="0.2">
      <c r="A236" s="278"/>
      <c r="B236" s="155"/>
      <c r="C236" s="153"/>
      <c r="D236" s="673"/>
      <c r="E236" s="144"/>
      <c r="F236" s="534">
        <f t="shared" si="68"/>
        <v>0</v>
      </c>
      <c r="G236" s="535">
        <f t="shared" si="69"/>
        <v>0</v>
      </c>
      <c r="H236" s="534">
        <f t="shared" si="70"/>
        <v>0</v>
      </c>
      <c r="I236" s="536">
        <f t="shared" si="71"/>
        <v>0</v>
      </c>
      <c r="J236" s="188"/>
      <c r="K236" s="536">
        <f t="shared" si="72"/>
        <v>0</v>
      </c>
      <c r="L236" s="188"/>
      <c r="M236" s="536">
        <f t="shared" si="73"/>
        <v>0</v>
      </c>
      <c r="N236" s="534">
        <f t="shared" ref="N236:N259" si="75">SUM(G236+H236+I236+K236+M236)</f>
        <v>0</v>
      </c>
      <c r="O236" s="534" t="e">
        <f>omkostninger!$K$34</f>
        <v>#DIV/0!</v>
      </c>
      <c r="P236" s="534" t="e">
        <f t="shared" ref="P236:P259" si="76">SUM(O236*N236)</f>
        <v>#DIV/0!</v>
      </c>
      <c r="Q236" s="538" t="e">
        <f t="shared" si="74"/>
        <v>#DIV/0!</v>
      </c>
    </row>
    <row r="237" spans="1:17" x14ac:dyDescent="0.2">
      <c r="A237" s="277"/>
      <c r="B237" s="174"/>
      <c r="C237" s="149"/>
      <c r="D237" s="672"/>
      <c r="E237" s="146"/>
      <c r="F237" s="534">
        <f t="shared" si="68"/>
        <v>0</v>
      </c>
      <c r="G237" s="535">
        <f t="shared" si="69"/>
        <v>0</v>
      </c>
      <c r="H237" s="534">
        <f t="shared" si="70"/>
        <v>0</v>
      </c>
      <c r="I237" s="536">
        <f t="shared" si="71"/>
        <v>0</v>
      </c>
      <c r="J237" s="183"/>
      <c r="K237" s="536">
        <f t="shared" si="72"/>
        <v>0</v>
      </c>
      <c r="L237" s="183"/>
      <c r="M237" s="536">
        <f t="shared" si="73"/>
        <v>0</v>
      </c>
      <c r="N237" s="534">
        <f t="shared" si="75"/>
        <v>0</v>
      </c>
      <c r="O237" s="534" t="e">
        <f>omkostninger!$K$34</f>
        <v>#DIV/0!</v>
      </c>
      <c r="P237" s="534" t="e">
        <f t="shared" si="76"/>
        <v>#DIV/0!</v>
      </c>
      <c r="Q237" s="538" t="e">
        <f t="shared" si="74"/>
        <v>#DIV/0!</v>
      </c>
    </row>
    <row r="238" spans="1:17" x14ac:dyDescent="0.2">
      <c r="A238" s="278"/>
      <c r="B238" s="155"/>
      <c r="C238" s="153"/>
      <c r="D238" s="673"/>
      <c r="E238" s="144"/>
      <c r="F238" s="534">
        <f t="shared" si="68"/>
        <v>0</v>
      </c>
      <c r="G238" s="535">
        <f t="shared" si="69"/>
        <v>0</v>
      </c>
      <c r="H238" s="534">
        <f t="shared" si="70"/>
        <v>0</v>
      </c>
      <c r="I238" s="536">
        <f t="shared" si="71"/>
        <v>0</v>
      </c>
      <c r="J238" s="188"/>
      <c r="K238" s="536">
        <f t="shared" si="72"/>
        <v>0</v>
      </c>
      <c r="L238" s="188"/>
      <c r="M238" s="536">
        <f t="shared" si="73"/>
        <v>0</v>
      </c>
      <c r="N238" s="534">
        <f t="shared" si="75"/>
        <v>0</v>
      </c>
      <c r="O238" s="534" t="e">
        <f>omkostninger!$K$34</f>
        <v>#DIV/0!</v>
      </c>
      <c r="P238" s="534" t="e">
        <f t="shared" si="76"/>
        <v>#DIV/0!</v>
      </c>
      <c r="Q238" s="538" t="e">
        <f t="shared" si="74"/>
        <v>#DIV/0!</v>
      </c>
    </row>
    <row r="239" spans="1:17" x14ac:dyDescent="0.2">
      <c r="A239" s="277"/>
      <c r="B239" s="174"/>
      <c r="C239" s="149"/>
      <c r="D239" s="672"/>
      <c r="E239" s="146"/>
      <c r="F239" s="534">
        <f t="shared" si="68"/>
        <v>0</v>
      </c>
      <c r="G239" s="535">
        <f t="shared" si="69"/>
        <v>0</v>
      </c>
      <c r="H239" s="534">
        <f t="shared" si="70"/>
        <v>0</v>
      </c>
      <c r="I239" s="536">
        <f t="shared" si="71"/>
        <v>0</v>
      </c>
      <c r="J239" s="183"/>
      <c r="K239" s="536">
        <f t="shared" si="72"/>
        <v>0</v>
      </c>
      <c r="L239" s="183"/>
      <c r="M239" s="536">
        <f t="shared" si="73"/>
        <v>0</v>
      </c>
      <c r="N239" s="534">
        <f t="shared" si="75"/>
        <v>0</v>
      </c>
      <c r="O239" s="534" t="e">
        <f>omkostninger!$K$34</f>
        <v>#DIV/0!</v>
      </c>
      <c r="P239" s="534" t="e">
        <f t="shared" si="76"/>
        <v>#DIV/0!</v>
      </c>
      <c r="Q239" s="538" t="e">
        <f t="shared" si="74"/>
        <v>#DIV/0!</v>
      </c>
    </row>
    <row r="240" spans="1:17" x14ac:dyDescent="0.2">
      <c r="A240" s="278"/>
      <c r="B240" s="155"/>
      <c r="C240" s="153"/>
      <c r="D240" s="673"/>
      <c r="E240" s="144"/>
      <c r="F240" s="534">
        <f t="shared" si="68"/>
        <v>0</v>
      </c>
      <c r="G240" s="535">
        <f t="shared" si="69"/>
        <v>0</v>
      </c>
      <c r="H240" s="534">
        <f t="shared" si="70"/>
        <v>0</v>
      </c>
      <c r="I240" s="536">
        <f t="shared" si="71"/>
        <v>0</v>
      </c>
      <c r="J240" s="188"/>
      <c r="K240" s="536">
        <f t="shared" si="72"/>
        <v>0</v>
      </c>
      <c r="L240" s="188"/>
      <c r="M240" s="536">
        <f t="shared" si="73"/>
        <v>0</v>
      </c>
      <c r="N240" s="534">
        <f t="shared" si="75"/>
        <v>0</v>
      </c>
      <c r="O240" s="534" t="e">
        <f>omkostninger!$K$34</f>
        <v>#DIV/0!</v>
      </c>
      <c r="P240" s="534" t="e">
        <f t="shared" si="76"/>
        <v>#DIV/0!</v>
      </c>
      <c r="Q240" s="538" t="e">
        <f t="shared" si="74"/>
        <v>#DIV/0!</v>
      </c>
    </row>
    <row r="241" spans="1:17" x14ac:dyDescent="0.2">
      <c r="A241" s="279"/>
      <c r="B241" s="185"/>
      <c r="C241" s="156"/>
      <c r="D241" s="672"/>
      <c r="E241" s="146"/>
      <c r="F241" s="534">
        <f t="shared" si="68"/>
        <v>0</v>
      </c>
      <c r="G241" s="535">
        <f t="shared" si="69"/>
        <v>0</v>
      </c>
      <c r="H241" s="534">
        <f t="shared" si="70"/>
        <v>0</v>
      </c>
      <c r="I241" s="536">
        <f t="shared" si="71"/>
        <v>0</v>
      </c>
      <c r="J241" s="539"/>
      <c r="K241" s="536">
        <f t="shared" si="72"/>
        <v>0</v>
      </c>
      <c r="L241" s="539"/>
      <c r="M241" s="536">
        <f t="shared" si="73"/>
        <v>0</v>
      </c>
      <c r="N241" s="534">
        <f t="shared" si="75"/>
        <v>0</v>
      </c>
      <c r="O241" s="534" t="e">
        <f>omkostninger!$K$34</f>
        <v>#DIV/0!</v>
      </c>
      <c r="P241" s="534" t="e">
        <f t="shared" si="76"/>
        <v>#DIV/0!</v>
      </c>
      <c r="Q241" s="538" t="e">
        <f t="shared" si="74"/>
        <v>#DIV/0!</v>
      </c>
    </row>
    <row r="242" spans="1:17" x14ac:dyDescent="0.2">
      <c r="A242" s="278"/>
      <c r="B242" s="155"/>
      <c r="C242" s="153"/>
      <c r="D242" s="673"/>
      <c r="E242" s="144"/>
      <c r="F242" s="534">
        <f t="shared" ref="F242:F259" si="77">SUM(D242*E242/60)</f>
        <v>0</v>
      </c>
      <c r="G242" s="535">
        <f t="shared" si="69"/>
        <v>0</v>
      </c>
      <c r="H242" s="534">
        <f t="shared" si="70"/>
        <v>0</v>
      </c>
      <c r="I242" s="536">
        <f t="shared" si="71"/>
        <v>0</v>
      </c>
      <c r="J242" s="188"/>
      <c r="K242" s="536">
        <f t="shared" ref="K242:K258" si="78">SUM(D242*J242)</f>
        <v>0</v>
      </c>
      <c r="L242" s="188"/>
      <c r="M242" s="536">
        <f t="shared" ref="M242:M259" si="79">SUM(D242*L242)</f>
        <v>0</v>
      </c>
      <c r="N242" s="534">
        <f t="shared" si="75"/>
        <v>0</v>
      </c>
      <c r="O242" s="534" t="e">
        <f>omkostninger!$K$34</f>
        <v>#DIV/0!</v>
      </c>
      <c r="P242" s="534" t="e">
        <f t="shared" si="76"/>
        <v>#DIV/0!</v>
      </c>
      <c r="Q242" s="538" t="e">
        <f t="shared" ref="Q242:Q259" si="80">SUM(D242/P242)</f>
        <v>#DIV/0!</v>
      </c>
    </row>
    <row r="243" spans="1:17" x14ac:dyDescent="0.2">
      <c r="A243" s="277"/>
      <c r="B243" s="185"/>
      <c r="C243" s="156"/>
      <c r="D243" s="672"/>
      <c r="E243" s="146"/>
      <c r="F243" s="534">
        <f t="shared" si="77"/>
        <v>0</v>
      </c>
      <c r="G243" s="535">
        <f t="shared" si="69"/>
        <v>0</v>
      </c>
      <c r="H243" s="534">
        <f t="shared" si="70"/>
        <v>0</v>
      </c>
      <c r="I243" s="536">
        <f t="shared" si="71"/>
        <v>0</v>
      </c>
      <c r="J243" s="183"/>
      <c r="K243" s="536">
        <f t="shared" si="78"/>
        <v>0</v>
      </c>
      <c r="L243" s="183"/>
      <c r="M243" s="536">
        <f t="shared" si="79"/>
        <v>0</v>
      </c>
      <c r="N243" s="534">
        <f t="shared" si="75"/>
        <v>0</v>
      </c>
      <c r="O243" s="534" t="e">
        <f>omkostninger!$K$34</f>
        <v>#DIV/0!</v>
      </c>
      <c r="P243" s="534" t="e">
        <f t="shared" si="76"/>
        <v>#DIV/0!</v>
      </c>
      <c r="Q243" s="538" t="e">
        <f t="shared" si="80"/>
        <v>#DIV/0!</v>
      </c>
    </row>
    <row r="244" spans="1:17" x14ac:dyDescent="0.2">
      <c r="A244" s="278"/>
      <c r="B244" s="155"/>
      <c r="C244" s="153"/>
      <c r="D244" s="673"/>
      <c r="E244" s="144"/>
      <c r="F244" s="534">
        <f t="shared" si="77"/>
        <v>0</v>
      </c>
      <c r="G244" s="535">
        <f t="shared" si="69"/>
        <v>0</v>
      </c>
      <c r="H244" s="534">
        <f t="shared" si="70"/>
        <v>0</v>
      </c>
      <c r="I244" s="536">
        <f t="shared" si="71"/>
        <v>0</v>
      </c>
      <c r="J244" s="188"/>
      <c r="K244" s="536">
        <f t="shared" si="78"/>
        <v>0</v>
      </c>
      <c r="L244" s="188"/>
      <c r="M244" s="536">
        <f t="shared" si="79"/>
        <v>0</v>
      </c>
      <c r="N244" s="534">
        <f t="shared" si="75"/>
        <v>0</v>
      </c>
      <c r="O244" s="534" t="e">
        <f>omkostninger!$K$34</f>
        <v>#DIV/0!</v>
      </c>
      <c r="P244" s="534" t="e">
        <f t="shared" si="76"/>
        <v>#DIV/0!</v>
      </c>
      <c r="Q244" s="538" t="e">
        <f t="shared" si="80"/>
        <v>#DIV/0!</v>
      </c>
    </row>
    <row r="245" spans="1:17" x14ac:dyDescent="0.2">
      <c r="A245" s="277"/>
      <c r="B245" s="174"/>
      <c r="C245" s="149"/>
      <c r="D245" s="672"/>
      <c r="E245" s="146"/>
      <c r="F245" s="534">
        <f t="shared" si="77"/>
        <v>0</v>
      </c>
      <c r="G245" s="535">
        <f t="shared" si="69"/>
        <v>0</v>
      </c>
      <c r="H245" s="534">
        <f t="shared" si="70"/>
        <v>0</v>
      </c>
      <c r="I245" s="536">
        <f t="shared" si="71"/>
        <v>0</v>
      </c>
      <c r="J245" s="183"/>
      <c r="K245" s="536">
        <f t="shared" si="78"/>
        <v>0</v>
      </c>
      <c r="L245" s="183"/>
      <c r="M245" s="536">
        <f t="shared" si="79"/>
        <v>0</v>
      </c>
      <c r="N245" s="534">
        <f t="shared" si="75"/>
        <v>0</v>
      </c>
      <c r="O245" s="534" t="e">
        <f>omkostninger!$K$34</f>
        <v>#DIV/0!</v>
      </c>
      <c r="P245" s="534" t="e">
        <f t="shared" si="76"/>
        <v>#DIV/0!</v>
      </c>
      <c r="Q245" s="538" t="e">
        <f t="shared" si="80"/>
        <v>#DIV/0!</v>
      </c>
    </row>
    <row r="246" spans="1:17" x14ac:dyDescent="0.2">
      <c r="A246" s="278"/>
      <c r="B246" s="155"/>
      <c r="C246" s="153"/>
      <c r="D246" s="673"/>
      <c r="E246" s="144"/>
      <c r="F246" s="534">
        <f t="shared" si="77"/>
        <v>0</v>
      </c>
      <c r="G246" s="535">
        <f t="shared" si="69"/>
        <v>0</v>
      </c>
      <c r="H246" s="534">
        <f t="shared" si="70"/>
        <v>0</v>
      </c>
      <c r="I246" s="536">
        <f t="shared" si="71"/>
        <v>0</v>
      </c>
      <c r="J246" s="188"/>
      <c r="K246" s="536">
        <f t="shared" si="78"/>
        <v>0</v>
      </c>
      <c r="L246" s="188"/>
      <c r="M246" s="536">
        <f t="shared" si="79"/>
        <v>0</v>
      </c>
      <c r="N246" s="534">
        <f t="shared" si="75"/>
        <v>0</v>
      </c>
      <c r="O246" s="534" t="e">
        <f>omkostninger!$K$34</f>
        <v>#DIV/0!</v>
      </c>
      <c r="P246" s="534" t="e">
        <f t="shared" si="76"/>
        <v>#DIV/0!</v>
      </c>
      <c r="Q246" s="538" t="e">
        <f t="shared" si="80"/>
        <v>#DIV/0!</v>
      </c>
    </row>
    <row r="247" spans="1:17" x14ac:dyDescent="0.2">
      <c r="A247" s="277"/>
      <c r="B247" s="174"/>
      <c r="C247" s="149"/>
      <c r="D247" s="672"/>
      <c r="E247" s="146"/>
      <c r="F247" s="534">
        <f t="shared" si="77"/>
        <v>0</v>
      </c>
      <c r="G247" s="535">
        <f t="shared" si="69"/>
        <v>0</v>
      </c>
      <c r="H247" s="534">
        <f t="shared" si="70"/>
        <v>0</v>
      </c>
      <c r="I247" s="536">
        <f t="shared" si="71"/>
        <v>0</v>
      </c>
      <c r="J247" s="183"/>
      <c r="K247" s="536">
        <f t="shared" si="78"/>
        <v>0</v>
      </c>
      <c r="L247" s="183"/>
      <c r="M247" s="536">
        <f t="shared" si="79"/>
        <v>0</v>
      </c>
      <c r="N247" s="534">
        <f t="shared" si="75"/>
        <v>0</v>
      </c>
      <c r="O247" s="534" t="e">
        <f>omkostninger!$K$34</f>
        <v>#DIV/0!</v>
      </c>
      <c r="P247" s="534" t="e">
        <f t="shared" si="76"/>
        <v>#DIV/0!</v>
      </c>
      <c r="Q247" s="538" t="e">
        <f t="shared" si="80"/>
        <v>#DIV/0!</v>
      </c>
    </row>
    <row r="248" spans="1:17" x14ac:dyDescent="0.2">
      <c r="A248" s="278"/>
      <c r="B248" s="155"/>
      <c r="C248" s="153"/>
      <c r="D248" s="673"/>
      <c r="E248" s="144"/>
      <c r="F248" s="534">
        <f t="shared" si="77"/>
        <v>0</v>
      </c>
      <c r="G248" s="535">
        <f t="shared" si="69"/>
        <v>0</v>
      </c>
      <c r="H248" s="534">
        <f t="shared" si="70"/>
        <v>0</v>
      </c>
      <c r="I248" s="536">
        <f t="shared" si="71"/>
        <v>0</v>
      </c>
      <c r="J248" s="188"/>
      <c r="K248" s="536">
        <f t="shared" si="78"/>
        <v>0</v>
      </c>
      <c r="L248" s="188"/>
      <c r="M248" s="536">
        <f t="shared" si="79"/>
        <v>0</v>
      </c>
      <c r="N248" s="534">
        <f t="shared" si="75"/>
        <v>0</v>
      </c>
      <c r="O248" s="534" t="e">
        <f>omkostninger!$K$34</f>
        <v>#DIV/0!</v>
      </c>
      <c r="P248" s="534" t="e">
        <f t="shared" si="76"/>
        <v>#DIV/0!</v>
      </c>
      <c r="Q248" s="538" t="e">
        <f t="shared" si="80"/>
        <v>#DIV/0!</v>
      </c>
    </row>
    <row r="249" spans="1:17" x14ac:dyDescent="0.2">
      <c r="A249" s="277"/>
      <c r="B249" s="174"/>
      <c r="C249" s="149"/>
      <c r="D249" s="672"/>
      <c r="E249" s="145"/>
      <c r="F249" s="534">
        <f t="shared" si="77"/>
        <v>0</v>
      </c>
      <c r="G249" s="535">
        <f t="shared" si="69"/>
        <v>0</v>
      </c>
      <c r="H249" s="534">
        <f t="shared" si="70"/>
        <v>0</v>
      </c>
      <c r="I249" s="536">
        <f t="shared" si="71"/>
        <v>0</v>
      </c>
      <c r="J249" s="539"/>
      <c r="K249" s="536">
        <f t="shared" si="78"/>
        <v>0</v>
      </c>
      <c r="L249" s="539"/>
      <c r="M249" s="536">
        <f t="shared" si="79"/>
        <v>0</v>
      </c>
      <c r="N249" s="534">
        <f t="shared" si="75"/>
        <v>0</v>
      </c>
      <c r="O249" s="534" t="e">
        <f>omkostninger!$K$34</f>
        <v>#DIV/0!</v>
      </c>
      <c r="P249" s="534" t="e">
        <f t="shared" si="76"/>
        <v>#DIV/0!</v>
      </c>
      <c r="Q249" s="538" t="e">
        <f t="shared" si="80"/>
        <v>#DIV/0!</v>
      </c>
    </row>
    <row r="250" spans="1:17" x14ac:dyDescent="0.2">
      <c r="A250" s="278"/>
      <c r="B250" s="155"/>
      <c r="C250" s="153"/>
      <c r="D250" s="673"/>
      <c r="E250" s="144"/>
      <c r="F250" s="534">
        <f t="shared" si="77"/>
        <v>0</v>
      </c>
      <c r="G250" s="535">
        <f t="shared" si="69"/>
        <v>0</v>
      </c>
      <c r="H250" s="534">
        <f t="shared" si="70"/>
        <v>0</v>
      </c>
      <c r="I250" s="536">
        <f t="shared" si="71"/>
        <v>0</v>
      </c>
      <c r="J250" s="188"/>
      <c r="K250" s="536">
        <f t="shared" si="78"/>
        <v>0</v>
      </c>
      <c r="L250" s="188"/>
      <c r="M250" s="536">
        <f t="shared" si="79"/>
        <v>0</v>
      </c>
      <c r="N250" s="534">
        <f t="shared" si="75"/>
        <v>0</v>
      </c>
      <c r="O250" s="534" t="e">
        <f>omkostninger!$K$34</f>
        <v>#DIV/0!</v>
      </c>
      <c r="P250" s="534" t="e">
        <f t="shared" si="76"/>
        <v>#DIV/0!</v>
      </c>
      <c r="Q250" s="538" t="e">
        <f t="shared" si="80"/>
        <v>#DIV/0!</v>
      </c>
    </row>
    <row r="251" spans="1:17" x14ac:dyDescent="0.2">
      <c r="A251" s="277"/>
      <c r="B251" s="174"/>
      <c r="C251" s="149"/>
      <c r="D251" s="672"/>
      <c r="E251" s="146"/>
      <c r="F251" s="534">
        <f t="shared" si="77"/>
        <v>0</v>
      </c>
      <c r="G251" s="535">
        <f t="shared" si="69"/>
        <v>0</v>
      </c>
      <c r="H251" s="534">
        <f t="shared" si="70"/>
        <v>0</v>
      </c>
      <c r="I251" s="536">
        <f t="shared" si="71"/>
        <v>0</v>
      </c>
      <c r="J251" s="183"/>
      <c r="K251" s="536">
        <f t="shared" si="78"/>
        <v>0</v>
      </c>
      <c r="L251" s="183"/>
      <c r="M251" s="536">
        <f t="shared" si="79"/>
        <v>0</v>
      </c>
      <c r="N251" s="534">
        <f t="shared" si="75"/>
        <v>0</v>
      </c>
      <c r="O251" s="534" t="e">
        <f>omkostninger!$K$34</f>
        <v>#DIV/0!</v>
      </c>
      <c r="P251" s="534" t="e">
        <f t="shared" si="76"/>
        <v>#DIV/0!</v>
      </c>
      <c r="Q251" s="538" t="e">
        <f t="shared" si="80"/>
        <v>#DIV/0!</v>
      </c>
    </row>
    <row r="252" spans="1:17" x14ac:dyDescent="0.2">
      <c r="A252" s="278"/>
      <c r="B252" s="155"/>
      <c r="C252" s="153"/>
      <c r="D252" s="673"/>
      <c r="E252" s="144"/>
      <c r="F252" s="534">
        <f t="shared" si="77"/>
        <v>0</v>
      </c>
      <c r="G252" s="535">
        <f t="shared" si="69"/>
        <v>0</v>
      </c>
      <c r="H252" s="534">
        <f t="shared" si="70"/>
        <v>0</v>
      </c>
      <c r="I252" s="536">
        <f t="shared" si="71"/>
        <v>0</v>
      </c>
      <c r="J252" s="188"/>
      <c r="K252" s="536">
        <f t="shared" si="78"/>
        <v>0</v>
      </c>
      <c r="L252" s="188"/>
      <c r="M252" s="536">
        <f t="shared" si="79"/>
        <v>0</v>
      </c>
      <c r="N252" s="534">
        <f t="shared" si="75"/>
        <v>0</v>
      </c>
      <c r="O252" s="534" t="e">
        <f>omkostninger!$K$34</f>
        <v>#DIV/0!</v>
      </c>
      <c r="P252" s="534" t="e">
        <f t="shared" si="76"/>
        <v>#DIV/0!</v>
      </c>
      <c r="Q252" s="538" t="e">
        <f t="shared" si="80"/>
        <v>#DIV/0!</v>
      </c>
    </row>
    <row r="253" spans="1:17" x14ac:dyDescent="0.2">
      <c r="A253" s="277"/>
      <c r="B253" s="174"/>
      <c r="C253" s="149"/>
      <c r="D253" s="672"/>
      <c r="E253" s="146"/>
      <c r="F253" s="534">
        <f t="shared" si="77"/>
        <v>0</v>
      </c>
      <c r="G253" s="535">
        <f t="shared" si="69"/>
        <v>0</v>
      </c>
      <c r="H253" s="534">
        <f t="shared" si="70"/>
        <v>0</v>
      </c>
      <c r="I253" s="536">
        <f t="shared" si="71"/>
        <v>0</v>
      </c>
      <c r="J253" s="183"/>
      <c r="K253" s="536">
        <f t="shared" si="78"/>
        <v>0</v>
      </c>
      <c r="L253" s="183"/>
      <c r="M253" s="536">
        <f t="shared" si="79"/>
        <v>0</v>
      </c>
      <c r="N253" s="534">
        <f t="shared" si="75"/>
        <v>0</v>
      </c>
      <c r="O253" s="534" t="e">
        <f>omkostninger!$K$34</f>
        <v>#DIV/0!</v>
      </c>
      <c r="P253" s="534" t="e">
        <f t="shared" si="76"/>
        <v>#DIV/0!</v>
      </c>
      <c r="Q253" s="538" t="e">
        <f t="shared" si="80"/>
        <v>#DIV/0!</v>
      </c>
    </row>
    <row r="254" spans="1:17" x14ac:dyDescent="0.2">
      <c r="A254" s="278"/>
      <c r="B254" s="155"/>
      <c r="C254" s="153"/>
      <c r="D254" s="673"/>
      <c r="E254" s="144"/>
      <c r="F254" s="534">
        <f t="shared" si="77"/>
        <v>0</v>
      </c>
      <c r="G254" s="535">
        <f t="shared" si="69"/>
        <v>0</v>
      </c>
      <c r="H254" s="534">
        <f t="shared" si="70"/>
        <v>0</v>
      </c>
      <c r="I254" s="536">
        <f t="shared" si="71"/>
        <v>0</v>
      </c>
      <c r="J254" s="188"/>
      <c r="K254" s="536">
        <f t="shared" si="78"/>
        <v>0</v>
      </c>
      <c r="L254" s="188"/>
      <c r="M254" s="536">
        <f t="shared" si="79"/>
        <v>0</v>
      </c>
      <c r="N254" s="534">
        <f t="shared" si="75"/>
        <v>0</v>
      </c>
      <c r="O254" s="534" t="e">
        <f>omkostninger!$K$34</f>
        <v>#DIV/0!</v>
      </c>
      <c r="P254" s="534" t="e">
        <f t="shared" si="76"/>
        <v>#DIV/0!</v>
      </c>
      <c r="Q254" s="538" t="e">
        <f t="shared" si="80"/>
        <v>#DIV/0!</v>
      </c>
    </row>
    <row r="255" spans="1:17" x14ac:dyDescent="0.2">
      <c r="A255" s="277"/>
      <c r="B255" s="174"/>
      <c r="C255" s="149"/>
      <c r="D255" s="672"/>
      <c r="E255" s="146"/>
      <c r="F255" s="534">
        <f t="shared" si="77"/>
        <v>0</v>
      </c>
      <c r="G255" s="535">
        <f t="shared" si="69"/>
        <v>0</v>
      </c>
      <c r="H255" s="534">
        <f t="shared" si="70"/>
        <v>0</v>
      </c>
      <c r="I255" s="536">
        <f t="shared" si="71"/>
        <v>0</v>
      </c>
      <c r="J255" s="183"/>
      <c r="K255" s="536">
        <f t="shared" si="78"/>
        <v>0</v>
      </c>
      <c r="L255" s="183"/>
      <c r="M255" s="536">
        <f t="shared" si="79"/>
        <v>0</v>
      </c>
      <c r="N255" s="534">
        <f t="shared" si="75"/>
        <v>0</v>
      </c>
      <c r="O255" s="534" t="e">
        <f>omkostninger!$K$34</f>
        <v>#DIV/0!</v>
      </c>
      <c r="P255" s="534" t="e">
        <f t="shared" si="76"/>
        <v>#DIV/0!</v>
      </c>
      <c r="Q255" s="538" t="e">
        <f t="shared" si="80"/>
        <v>#DIV/0!</v>
      </c>
    </row>
    <row r="256" spans="1:17" x14ac:dyDescent="0.2">
      <c r="A256" s="278"/>
      <c r="B256" s="155"/>
      <c r="C256" s="153"/>
      <c r="D256" s="673"/>
      <c r="E256" s="144"/>
      <c r="F256" s="534">
        <f t="shared" si="77"/>
        <v>0</v>
      </c>
      <c r="G256" s="535">
        <f t="shared" si="69"/>
        <v>0</v>
      </c>
      <c r="H256" s="534">
        <f t="shared" si="70"/>
        <v>0</v>
      </c>
      <c r="I256" s="536">
        <f t="shared" si="71"/>
        <v>0</v>
      </c>
      <c r="J256" s="188"/>
      <c r="K256" s="536">
        <f t="shared" si="78"/>
        <v>0</v>
      </c>
      <c r="L256" s="188"/>
      <c r="M256" s="536">
        <f t="shared" si="79"/>
        <v>0</v>
      </c>
      <c r="N256" s="534">
        <f t="shared" si="75"/>
        <v>0</v>
      </c>
      <c r="O256" s="534" t="e">
        <f>omkostninger!$K$34</f>
        <v>#DIV/0!</v>
      </c>
      <c r="P256" s="534" t="e">
        <f t="shared" si="76"/>
        <v>#DIV/0!</v>
      </c>
      <c r="Q256" s="538" t="e">
        <f t="shared" si="80"/>
        <v>#DIV/0!</v>
      </c>
    </row>
    <row r="257" spans="1:17" x14ac:dyDescent="0.2">
      <c r="A257" s="277"/>
      <c r="B257" s="174"/>
      <c r="C257" s="158"/>
      <c r="D257" s="674"/>
      <c r="E257" s="145"/>
      <c r="F257" s="534">
        <f t="shared" si="77"/>
        <v>0</v>
      </c>
      <c r="G257" s="535">
        <f t="shared" si="69"/>
        <v>0</v>
      </c>
      <c r="H257" s="534">
        <f t="shared" si="70"/>
        <v>0</v>
      </c>
      <c r="I257" s="536">
        <f t="shared" si="71"/>
        <v>0</v>
      </c>
      <c r="J257" s="539"/>
      <c r="K257" s="536">
        <f t="shared" si="78"/>
        <v>0</v>
      </c>
      <c r="L257" s="539"/>
      <c r="M257" s="536">
        <f t="shared" si="79"/>
        <v>0</v>
      </c>
      <c r="N257" s="534">
        <f t="shared" si="75"/>
        <v>0</v>
      </c>
      <c r="O257" s="534" t="e">
        <f>omkostninger!$K$34</f>
        <v>#DIV/0!</v>
      </c>
      <c r="P257" s="534" t="e">
        <f t="shared" si="76"/>
        <v>#DIV/0!</v>
      </c>
      <c r="Q257" s="538" t="e">
        <f t="shared" si="80"/>
        <v>#DIV/0!</v>
      </c>
    </row>
    <row r="258" spans="1:17" x14ac:dyDescent="0.2">
      <c r="A258" s="278"/>
      <c r="B258" s="155"/>
      <c r="C258" s="153"/>
      <c r="D258" s="673"/>
      <c r="E258" s="144"/>
      <c r="F258" s="534">
        <f t="shared" si="77"/>
        <v>0</v>
      </c>
      <c r="G258" s="535">
        <f t="shared" si="69"/>
        <v>0</v>
      </c>
      <c r="H258" s="534">
        <f t="shared" si="70"/>
        <v>0</v>
      </c>
      <c r="I258" s="536">
        <f t="shared" si="71"/>
        <v>0</v>
      </c>
      <c r="J258" s="188"/>
      <c r="K258" s="536">
        <f t="shared" si="78"/>
        <v>0</v>
      </c>
      <c r="L258" s="188"/>
      <c r="M258" s="536">
        <f t="shared" si="79"/>
        <v>0</v>
      </c>
      <c r="N258" s="534">
        <f t="shared" si="75"/>
        <v>0</v>
      </c>
      <c r="O258" s="534" t="e">
        <f>omkostninger!$K$34</f>
        <v>#DIV/0!</v>
      </c>
      <c r="P258" s="534" t="e">
        <f t="shared" si="76"/>
        <v>#DIV/0!</v>
      </c>
      <c r="Q258" s="538" t="e">
        <f t="shared" si="80"/>
        <v>#DIV/0!</v>
      </c>
    </row>
    <row r="259" spans="1:17" ht="13.5" thickBot="1" x14ac:dyDescent="0.25">
      <c r="A259" s="277"/>
      <c r="B259" s="174"/>
      <c r="C259" s="149"/>
      <c r="D259" s="672"/>
      <c r="E259" s="146"/>
      <c r="F259" s="534">
        <f t="shared" si="77"/>
        <v>0</v>
      </c>
      <c r="G259" s="535">
        <f t="shared" si="69"/>
        <v>0</v>
      </c>
      <c r="H259" s="534">
        <f t="shared" si="70"/>
        <v>0</v>
      </c>
      <c r="I259" s="536">
        <f t="shared" si="71"/>
        <v>0</v>
      </c>
      <c r="J259" s="183"/>
      <c r="K259" s="536">
        <f>SUM(D259*J259)</f>
        <v>0</v>
      </c>
      <c r="L259" s="183"/>
      <c r="M259" s="536">
        <f t="shared" si="79"/>
        <v>0</v>
      </c>
      <c r="N259" s="534">
        <f t="shared" si="75"/>
        <v>0</v>
      </c>
      <c r="O259" s="534" t="e">
        <f>omkostninger!$K$34</f>
        <v>#DIV/0!</v>
      </c>
      <c r="P259" s="534" t="e">
        <f t="shared" si="76"/>
        <v>#DIV/0!</v>
      </c>
      <c r="Q259" s="538" t="e">
        <f t="shared" si="80"/>
        <v>#DIV/0!</v>
      </c>
    </row>
    <row r="260" spans="1:17" ht="13.5" thickBot="1" x14ac:dyDescent="0.25">
      <c r="A260" s="133" t="s">
        <v>37</v>
      </c>
      <c r="B260" s="118"/>
      <c r="C260" s="119"/>
      <c r="D260" s="675"/>
      <c r="E260" s="120"/>
      <c r="F260" s="361">
        <f>SUM(F235:F259)</f>
        <v>0</v>
      </c>
      <c r="G260" s="361">
        <f>SUM(G235:G259)</f>
        <v>0</v>
      </c>
      <c r="H260" s="361">
        <f>SUM(H235:H259)</f>
        <v>0</v>
      </c>
      <c r="I260" s="361">
        <f>SUM(I235:I259)</f>
        <v>0</v>
      </c>
      <c r="J260" s="577"/>
      <c r="K260" s="361">
        <f>SUM(K235:K259)</f>
        <v>0</v>
      </c>
      <c r="L260" s="577"/>
      <c r="M260" s="361">
        <f>SUM(M235:M259)</f>
        <v>0</v>
      </c>
      <c r="N260" s="361">
        <f>SUM(N235:N259)</f>
        <v>0</v>
      </c>
      <c r="O260" s="360"/>
      <c r="P260" s="361" t="e">
        <f>SUM(P235:P259)</f>
        <v>#DIV/0!</v>
      </c>
      <c r="Q260" s="578"/>
    </row>
    <row r="261" spans="1:17" ht="13.5" thickTop="1" x14ac:dyDescent="0.2">
      <c r="A261" s="141"/>
      <c r="B261" s="141"/>
      <c r="C261" s="81"/>
      <c r="D261" s="680"/>
      <c r="E261" s="142"/>
      <c r="F261" s="81"/>
      <c r="G261" s="81"/>
      <c r="H261" s="81"/>
      <c r="I261" s="82"/>
      <c r="J261" s="598"/>
      <c r="K261" s="597"/>
      <c r="L261" s="598"/>
      <c r="M261" s="597"/>
      <c r="N261" s="599"/>
      <c r="O261" s="600"/>
      <c r="P261" s="596"/>
      <c r="Q261" s="597"/>
    </row>
    <row r="262" spans="1:17" ht="20.25" x14ac:dyDescent="0.3">
      <c r="A262" s="60"/>
      <c r="B262" s="61"/>
      <c r="C262" s="61"/>
      <c r="D262" s="664"/>
      <c r="E262" s="689"/>
      <c r="F262" s="689"/>
      <c r="G262" s="689"/>
      <c r="H262" s="689"/>
      <c r="I262" s="689"/>
      <c r="J262" s="551"/>
      <c r="K262" s="551"/>
      <c r="L262" s="551"/>
      <c r="M262" s="551"/>
      <c r="N262" s="552"/>
      <c r="O262" s="553"/>
      <c r="P262" s="554"/>
      <c r="Q262" s="555"/>
    </row>
    <row r="263" spans="1:17" ht="5.25" customHeight="1" x14ac:dyDescent="0.2">
      <c r="A263" s="6"/>
      <c r="B263" s="7"/>
      <c r="C263" s="7"/>
      <c r="D263" s="665"/>
      <c r="E263" s="690"/>
      <c r="F263" s="691"/>
      <c r="G263" s="691"/>
      <c r="H263" s="691"/>
      <c r="I263" s="691"/>
      <c r="J263" s="556"/>
      <c r="K263" s="556"/>
      <c r="L263" s="556"/>
      <c r="M263" s="556"/>
      <c r="N263" s="556"/>
      <c r="O263" s="556"/>
      <c r="P263" s="556"/>
      <c r="Q263" s="556"/>
    </row>
    <row r="264" spans="1:17" x14ac:dyDescent="0.2">
      <c r="A264" s="6"/>
      <c r="B264" s="7"/>
      <c r="C264" s="7"/>
      <c r="D264" s="665"/>
      <c r="E264" s="690"/>
      <c r="F264" s="691"/>
      <c r="G264" s="691"/>
      <c r="H264" s="691"/>
      <c r="I264" s="691"/>
      <c r="J264" s="556"/>
      <c r="K264" s="556"/>
      <c r="L264" s="556"/>
      <c r="M264" s="556"/>
      <c r="N264" s="556"/>
      <c r="O264" s="556"/>
      <c r="P264" s="556"/>
      <c r="Q264" s="556"/>
    </row>
    <row r="265" spans="1:17" ht="13.5" thickBot="1" x14ac:dyDescent="0.25">
      <c r="D265" s="666"/>
      <c r="E265" s="103"/>
      <c r="F265" s="103"/>
      <c r="G265" s="103"/>
      <c r="H265" s="103"/>
      <c r="I265" s="103"/>
      <c r="J265" s="557"/>
      <c r="K265" s="557"/>
      <c r="L265" s="557"/>
      <c r="M265" s="557"/>
      <c r="N265" s="557"/>
      <c r="O265" s="557"/>
      <c r="P265" s="557"/>
      <c r="Q265" s="557"/>
    </row>
    <row r="266" spans="1:17" ht="21.75" thickTop="1" thickBot="1" x14ac:dyDescent="0.35">
      <c r="A266" s="136"/>
      <c r="B266" s="137" t="s">
        <v>18</v>
      </c>
      <c r="C266" s="137"/>
      <c r="D266" s="667"/>
      <c r="E266" s="692"/>
      <c r="F266" s="692"/>
      <c r="G266" s="692"/>
      <c r="H266" s="692"/>
      <c r="I266" s="692"/>
      <c r="J266" s="558"/>
      <c r="K266" s="559" t="s">
        <v>113</v>
      </c>
      <c r="L266" s="559"/>
      <c r="M266" s="559"/>
      <c r="N266" s="560"/>
      <c r="O266" s="561"/>
      <c r="P266" s="562" t="s">
        <v>77</v>
      </c>
      <c r="Q266" s="563">
        <v>2</v>
      </c>
    </row>
    <row r="267" spans="1:17" x14ac:dyDescent="0.2">
      <c r="A267" s="127"/>
      <c r="B267" s="7"/>
      <c r="C267" s="7"/>
      <c r="D267" s="665"/>
      <c r="E267" s="690"/>
      <c r="F267" s="691"/>
      <c r="G267" s="691"/>
      <c r="H267" s="693"/>
      <c r="I267" s="693"/>
      <c r="J267" s="553"/>
      <c r="K267" s="556"/>
      <c r="L267" s="556"/>
      <c r="M267" s="556"/>
      <c r="N267" s="564"/>
      <c r="O267" s="564"/>
      <c r="P267" s="564"/>
      <c r="Q267" s="565"/>
    </row>
    <row r="268" spans="1:17" ht="13.5" thickBot="1" x14ac:dyDescent="0.25">
      <c r="A268" s="128"/>
      <c r="B268" s="12"/>
      <c r="C268" s="12"/>
      <c r="D268" s="668"/>
      <c r="E268" s="694"/>
      <c r="F268" s="695"/>
      <c r="G268" s="695"/>
      <c r="H268" s="695"/>
      <c r="I268" s="695"/>
      <c r="J268" s="566"/>
      <c r="K268" s="566"/>
      <c r="L268" s="566"/>
      <c r="M268" s="566"/>
      <c r="N268" s="566"/>
      <c r="O268" s="566"/>
      <c r="P268" s="566"/>
      <c r="Q268" s="567"/>
    </row>
    <row r="269" spans="1:17" x14ac:dyDescent="0.2">
      <c r="A269" s="129"/>
      <c r="B269" s="73"/>
      <c r="C269" s="73"/>
      <c r="D269" s="665"/>
      <c r="E269" s="750" t="s">
        <v>0</v>
      </c>
      <c r="F269" s="751"/>
      <c r="G269" s="751"/>
      <c r="H269" s="751"/>
      <c r="I269" s="752"/>
      <c r="J269" s="744" t="s">
        <v>1</v>
      </c>
      <c r="K269" s="756"/>
      <c r="L269" s="744" t="s">
        <v>2</v>
      </c>
      <c r="M269" s="756"/>
      <c r="N269" s="564"/>
      <c r="O269" s="564"/>
      <c r="P269" s="744" t="s">
        <v>3</v>
      </c>
      <c r="Q269" s="745"/>
    </row>
    <row r="270" spans="1:17" ht="13.5" thickBot="1" x14ac:dyDescent="0.25">
      <c r="A270" s="128"/>
      <c r="B270" s="12" t="s">
        <v>27</v>
      </c>
      <c r="C270" s="12"/>
      <c r="D270" s="668"/>
      <c r="E270" s="753"/>
      <c r="F270" s="754"/>
      <c r="G270" s="754"/>
      <c r="H270" s="754"/>
      <c r="I270" s="755"/>
      <c r="J270" s="757"/>
      <c r="K270" s="758"/>
      <c r="L270" s="757"/>
      <c r="M270" s="758"/>
      <c r="N270" s="566"/>
      <c r="O270" s="566"/>
      <c r="P270" s="746"/>
      <c r="Q270" s="747"/>
    </row>
    <row r="271" spans="1:17" ht="13.5" thickBot="1" x14ac:dyDescent="0.25">
      <c r="A271" s="130"/>
      <c r="B271" s="36"/>
      <c r="C271" s="36"/>
      <c r="D271" s="669"/>
      <c r="E271" s="693"/>
      <c r="F271" s="693"/>
      <c r="G271" s="693"/>
      <c r="H271" s="693"/>
      <c r="I271" s="693"/>
      <c r="J271" s="553"/>
      <c r="K271" s="553"/>
      <c r="L271" s="553"/>
      <c r="M271" s="553"/>
      <c r="N271" s="553"/>
      <c r="O271" s="553"/>
      <c r="P271" s="553"/>
      <c r="Q271" s="568"/>
    </row>
    <row r="272" spans="1:17" x14ac:dyDescent="0.2">
      <c r="A272" s="131" t="s">
        <v>4</v>
      </c>
      <c r="B272" s="748" t="s">
        <v>5</v>
      </c>
      <c r="C272" s="15" t="s">
        <v>6</v>
      </c>
      <c r="D272" s="670" t="s">
        <v>7</v>
      </c>
      <c r="E272" s="696" t="s">
        <v>44</v>
      </c>
      <c r="F272" s="697" t="s">
        <v>40</v>
      </c>
      <c r="G272" s="697" t="s">
        <v>46</v>
      </c>
      <c r="H272" s="697" t="s">
        <v>48</v>
      </c>
      <c r="I272" s="698" t="s">
        <v>9</v>
      </c>
      <c r="J272" s="569" t="s">
        <v>8</v>
      </c>
      <c r="K272" s="571" t="s">
        <v>10</v>
      </c>
      <c r="L272" s="569" t="s">
        <v>8</v>
      </c>
      <c r="M272" s="571" t="s">
        <v>11</v>
      </c>
      <c r="N272" s="570" t="s">
        <v>22</v>
      </c>
      <c r="O272" s="570" t="s">
        <v>12</v>
      </c>
      <c r="P272" s="570" t="s">
        <v>23</v>
      </c>
      <c r="Q272" s="572"/>
    </row>
    <row r="273" spans="1:17" ht="13.5" thickBot="1" x14ac:dyDescent="0.25">
      <c r="A273" s="132" t="s">
        <v>13</v>
      </c>
      <c r="B273" s="749"/>
      <c r="C273" s="17" t="s">
        <v>14</v>
      </c>
      <c r="D273" s="671" t="s">
        <v>15</v>
      </c>
      <c r="E273" s="699" t="s">
        <v>45</v>
      </c>
      <c r="F273" s="700" t="s">
        <v>20</v>
      </c>
      <c r="G273" s="700" t="s">
        <v>47</v>
      </c>
      <c r="H273" s="704">
        <f>$H$8</f>
        <v>0</v>
      </c>
      <c r="I273" s="705">
        <f>$I$8</f>
        <v>0</v>
      </c>
      <c r="J273" s="573" t="s">
        <v>16</v>
      </c>
      <c r="K273" s="575"/>
      <c r="L273" s="573" t="s">
        <v>16</v>
      </c>
      <c r="M273" s="575" t="s">
        <v>17</v>
      </c>
      <c r="N273" s="574" t="s">
        <v>16</v>
      </c>
      <c r="O273" s="574"/>
      <c r="P273" s="574" t="s">
        <v>16</v>
      </c>
      <c r="Q273" s="576"/>
    </row>
    <row r="274" spans="1:17" x14ac:dyDescent="0.2">
      <c r="A274" s="277"/>
      <c r="B274" s="174"/>
      <c r="C274" s="149"/>
      <c r="D274" s="672"/>
      <c r="E274" s="146"/>
      <c r="F274" s="534">
        <f t="shared" ref="F274:F298" si="81">SUM(D274*E274/60)</f>
        <v>0</v>
      </c>
      <c r="G274" s="535">
        <f t="shared" ref="G274:G298" si="82">SUM(F274*$B$4)</f>
        <v>0</v>
      </c>
      <c r="H274" s="534">
        <f t="shared" ref="H274:H298" si="83">G274*$H$8</f>
        <v>0</v>
      </c>
      <c r="I274" s="536">
        <f t="shared" ref="I274:I298" si="84">(G274+H274)*$I$8</f>
        <v>0</v>
      </c>
      <c r="J274" s="183"/>
      <c r="K274" s="536">
        <f>SUM(D274*J274)</f>
        <v>0</v>
      </c>
      <c r="L274" s="183"/>
      <c r="M274" s="536">
        <f t="shared" ref="M274:M298" si="85">SUM(D274*L274)</f>
        <v>0</v>
      </c>
      <c r="N274" s="534">
        <f>SUM(G274+H274+I274+K274+M274)</f>
        <v>0</v>
      </c>
      <c r="O274" s="534" t="e">
        <f>omkostninger!$K$34</f>
        <v>#DIV/0!</v>
      </c>
      <c r="P274" s="534" t="e">
        <f t="shared" ref="P274:P297" si="86">SUM(O274*N274)</f>
        <v>#DIV/0!</v>
      </c>
      <c r="Q274" s="538" t="e">
        <f>SUM(D274/P274)</f>
        <v>#DIV/0!</v>
      </c>
    </row>
    <row r="275" spans="1:17" x14ac:dyDescent="0.2">
      <c r="A275" s="278"/>
      <c r="B275" s="155"/>
      <c r="C275" s="153"/>
      <c r="D275" s="673"/>
      <c r="E275" s="144"/>
      <c r="F275" s="534">
        <f t="shared" si="81"/>
        <v>0</v>
      </c>
      <c r="G275" s="535">
        <f t="shared" si="82"/>
        <v>0</v>
      </c>
      <c r="H275" s="534">
        <f t="shared" si="83"/>
        <v>0</v>
      </c>
      <c r="I275" s="536">
        <f t="shared" si="84"/>
        <v>0</v>
      </c>
      <c r="J275" s="188"/>
      <c r="K275" s="536">
        <f t="shared" ref="K275:K297" si="87">SUM(D275*J275)</f>
        <v>0</v>
      </c>
      <c r="L275" s="188"/>
      <c r="M275" s="536">
        <f t="shared" si="85"/>
        <v>0</v>
      </c>
      <c r="N275" s="534">
        <f t="shared" ref="N275:N298" si="88">SUM(G275+H275+I275+K275+M275)</f>
        <v>0</v>
      </c>
      <c r="O275" s="534" t="e">
        <f>omkostninger!$K$34</f>
        <v>#DIV/0!</v>
      </c>
      <c r="P275" s="534" t="e">
        <f t="shared" si="86"/>
        <v>#DIV/0!</v>
      </c>
      <c r="Q275" s="538" t="e">
        <f t="shared" ref="Q275:Q298" si="89">SUM(D275/P275)</f>
        <v>#DIV/0!</v>
      </c>
    </row>
    <row r="276" spans="1:17" x14ac:dyDescent="0.2">
      <c r="A276" s="277"/>
      <c r="B276" s="174"/>
      <c r="C276" s="149"/>
      <c r="D276" s="672"/>
      <c r="E276" s="146"/>
      <c r="F276" s="534">
        <f t="shared" si="81"/>
        <v>0</v>
      </c>
      <c r="G276" s="535">
        <f t="shared" si="82"/>
        <v>0</v>
      </c>
      <c r="H276" s="534">
        <f t="shared" si="83"/>
        <v>0</v>
      </c>
      <c r="I276" s="536">
        <f t="shared" si="84"/>
        <v>0</v>
      </c>
      <c r="J276" s="183"/>
      <c r="K276" s="536">
        <f t="shared" si="87"/>
        <v>0</v>
      </c>
      <c r="L276" s="183"/>
      <c r="M276" s="536">
        <f t="shared" si="85"/>
        <v>0</v>
      </c>
      <c r="N276" s="534">
        <f t="shared" si="88"/>
        <v>0</v>
      </c>
      <c r="O276" s="534" t="e">
        <f>omkostninger!$K$34</f>
        <v>#DIV/0!</v>
      </c>
      <c r="P276" s="534" t="e">
        <f t="shared" si="86"/>
        <v>#DIV/0!</v>
      </c>
      <c r="Q276" s="538" t="e">
        <f t="shared" si="89"/>
        <v>#DIV/0!</v>
      </c>
    </row>
    <row r="277" spans="1:17" x14ac:dyDescent="0.2">
      <c r="A277" s="278"/>
      <c r="B277" s="155"/>
      <c r="C277" s="153"/>
      <c r="D277" s="673"/>
      <c r="E277" s="144"/>
      <c r="F277" s="534">
        <f t="shared" si="81"/>
        <v>0</v>
      </c>
      <c r="G277" s="535">
        <f t="shared" si="82"/>
        <v>0</v>
      </c>
      <c r="H277" s="534">
        <f t="shared" si="83"/>
        <v>0</v>
      </c>
      <c r="I277" s="536">
        <f t="shared" si="84"/>
        <v>0</v>
      </c>
      <c r="J277" s="188"/>
      <c r="K277" s="536">
        <f t="shared" si="87"/>
        <v>0</v>
      </c>
      <c r="L277" s="188"/>
      <c r="M277" s="536">
        <f t="shared" si="85"/>
        <v>0</v>
      </c>
      <c r="N277" s="534">
        <f t="shared" si="88"/>
        <v>0</v>
      </c>
      <c r="O277" s="534" t="e">
        <f>omkostninger!$K$34</f>
        <v>#DIV/0!</v>
      </c>
      <c r="P277" s="534" t="e">
        <f t="shared" si="86"/>
        <v>#DIV/0!</v>
      </c>
      <c r="Q277" s="538" t="e">
        <f t="shared" si="89"/>
        <v>#DIV/0!</v>
      </c>
    </row>
    <row r="278" spans="1:17" x14ac:dyDescent="0.2">
      <c r="A278" s="277"/>
      <c r="B278" s="174"/>
      <c r="C278" s="149"/>
      <c r="D278" s="672"/>
      <c r="E278" s="146"/>
      <c r="F278" s="534">
        <f t="shared" si="81"/>
        <v>0</v>
      </c>
      <c r="G278" s="535">
        <f t="shared" si="82"/>
        <v>0</v>
      </c>
      <c r="H278" s="534">
        <f t="shared" si="83"/>
        <v>0</v>
      </c>
      <c r="I278" s="536">
        <f t="shared" si="84"/>
        <v>0</v>
      </c>
      <c r="J278" s="183"/>
      <c r="K278" s="536">
        <f t="shared" si="87"/>
        <v>0</v>
      </c>
      <c r="L278" s="183"/>
      <c r="M278" s="536">
        <f t="shared" si="85"/>
        <v>0</v>
      </c>
      <c r="N278" s="534">
        <f t="shared" si="88"/>
        <v>0</v>
      </c>
      <c r="O278" s="534" t="e">
        <f>omkostninger!$K$34</f>
        <v>#DIV/0!</v>
      </c>
      <c r="P278" s="534" t="e">
        <f t="shared" si="86"/>
        <v>#DIV/0!</v>
      </c>
      <c r="Q278" s="538" t="e">
        <f t="shared" si="89"/>
        <v>#DIV/0!</v>
      </c>
    </row>
    <row r="279" spans="1:17" x14ac:dyDescent="0.2">
      <c r="A279" s="278"/>
      <c r="B279" s="155"/>
      <c r="C279" s="153"/>
      <c r="D279" s="673"/>
      <c r="E279" s="144"/>
      <c r="F279" s="534">
        <f t="shared" si="81"/>
        <v>0</v>
      </c>
      <c r="G279" s="535">
        <f t="shared" si="82"/>
        <v>0</v>
      </c>
      <c r="H279" s="534">
        <f t="shared" si="83"/>
        <v>0</v>
      </c>
      <c r="I279" s="536">
        <f t="shared" si="84"/>
        <v>0</v>
      </c>
      <c r="J279" s="188"/>
      <c r="K279" s="536">
        <f t="shared" si="87"/>
        <v>0</v>
      </c>
      <c r="L279" s="188"/>
      <c r="M279" s="536">
        <f t="shared" si="85"/>
        <v>0</v>
      </c>
      <c r="N279" s="534">
        <f t="shared" si="88"/>
        <v>0</v>
      </c>
      <c r="O279" s="534" t="e">
        <f>omkostninger!$K$34</f>
        <v>#DIV/0!</v>
      </c>
      <c r="P279" s="534" t="e">
        <f t="shared" si="86"/>
        <v>#DIV/0!</v>
      </c>
      <c r="Q279" s="538" t="e">
        <f t="shared" si="89"/>
        <v>#DIV/0!</v>
      </c>
    </row>
    <row r="280" spans="1:17" x14ac:dyDescent="0.2">
      <c r="A280" s="279"/>
      <c r="B280" s="185"/>
      <c r="C280" s="156"/>
      <c r="D280" s="672"/>
      <c r="E280" s="145"/>
      <c r="F280" s="534">
        <f t="shared" si="81"/>
        <v>0</v>
      </c>
      <c r="G280" s="535">
        <f t="shared" si="82"/>
        <v>0</v>
      </c>
      <c r="H280" s="534">
        <f t="shared" si="83"/>
        <v>0</v>
      </c>
      <c r="I280" s="536">
        <f t="shared" si="84"/>
        <v>0</v>
      </c>
      <c r="J280" s="183"/>
      <c r="K280" s="536">
        <f t="shared" si="87"/>
        <v>0</v>
      </c>
      <c r="L280" s="539"/>
      <c r="M280" s="536">
        <f t="shared" si="85"/>
        <v>0</v>
      </c>
      <c r="N280" s="534">
        <f t="shared" si="88"/>
        <v>0</v>
      </c>
      <c r="O280" s="534" t="e">
        <f>omkostninger!$K$34</f>
        <v>#DIV/0!</v>
      </c>
      <c r="P280" s="534" t="e">
        <f t="shared" si="86"/>
        <v>#DIV/0!</v>
      </c>
      <c r="Q280" s="538" t="e">
        <f t="shared" si="89"/>
        <v>#DIV/0!</v>
      </c>
    </row>
    <row r="281" spans="1:17" x14ac:dyDescent="0.2">
      <c r="A281" s="278"/>
      <c r="B281" s="155"/>
      <c r="C281" s="153"/>
      <c r="D281" s="673"/>
      <c r="E281" s="144"/>
      <c r="F281" s="534">
        <f t="shared" si="81"/>
        <v>0</v>
      </c>
      <c r="G281" s="535">
        <f t="shared" si="82"/>
        <v>0</v>
      </c>
      <c r="H281" s="534">
        <f t="shared" si="83"/>
        <v>0</v>
      </c>
      <c r="I281" s="536">
        <f t="shared" si="84"/>
        <v>0</v>
      </c>
      <c r="J281" s="188"/>
      <c r="K281" s="536">
        <f t="shared" si="87"/>
        <v>0</v>
      </c>
      <c r="L281" s="188"/>
      <c r="M281" s="536">
        <f t="shared" si="85"/>
        <v>0</v>
      </c>
      <c r="N281" s="534">
        <f t="shared" si="88"/>
        <v>0</v>
      </c>
      <c r="O281" s="534" t="e">
        <f>omkostninger!$K$34</f>
        <v>#DIV/0!</v>
      </c>
      <c r="P281" s="534" t="e">
        <f t="shared" si="86"/>
        <v>#DIV/0!</v>
      </c>
      <c r="Q281" s="538" t="e">
        <f t="shared" si="89"/>
        <v>#DIV/0!</v>
      </c>
    </row>
    <row r="282" spans="1:17" x14ac:dyDescent="0.2">
      <c r="A282" s="277"/>
      <c r="B282" s="185"/>
      <c r="C282" s="156"/>
      <c r="D282" s="672"/>
      <c r="E282" s="146"/>
      <c r="F282" s="534">
        <f t="shared" si="81"/>
        <v>0</v>
      </c>
      <c r="G282" s="535">
        <f t="shared" si="82"/>
        <v>0</v>
      </c>
      <c r="H282" s="534">
        <f t="shared" si="83"/>
        <v>0</v>
      </c>
      <c r="I282" s="536">
        <f t="shared" si="84"/>
        <v>0</v>
      </c>
      <c r="J282" s="183"/>
      <c r="K282" s="536">
        <f t="shared" si="87"/>
        <v>0</v>
      </c>
      <c r="L282" s="183"/>
      <c r="M282" s="536">
        <f t="shared" si="85"/>
        <v>0</v>
      </c>
      <c r="N282" s="534">
        <f t="shared" si="88"/>
        <v>0</v>
      </c>
      <c r="O282" s="534" t="e">
        <f>omkostninger!$K$34</f>
        <v>#DIV/0!</v>
      </c>
      <c r="P282" s="534" t="e">
        <f t="shared" si="86"/>
        <v>#DIV/0!</v>
      </c>
      <c r="Q282" s="538" t="e">
        <f t="shared" si="89"/>
        <v>#DIV/0!</v>
      </c>
    </row>
    <row r="283" spans="1:17" x14ac:dyDescent="0.2">
      <c r="A283" s="278"/>
      <c r="B283" s="155"/>
      <c r="C283" s="153"/>
      <c r="D283" s="673"/>
      <c r="E283" s="144"/>
      <c r="F283" s="534">
        <f t="shared" si="81"/>
        <v>0</v>
      </c>
      <c r="G283" s="535">
        <f t="shared" si="82"/>
        <v>0</v>
      </c>
      <c r="H283" s="534">
        <f t="shared" si="83"/>
        <v>0</v>
      </c>
      <c r="I283" s="536">
        <f t="shared" si="84"/>
        <v>0</v>
      </c>
      <c r="J283" s="188"/>
      <c r="K283" s="536">
        <f t="shared" si="87"/>
        <v>0</v>
      </c>
      <c r="L283" s="188"/>
      <c r="M283" s="536">
        <f t="shared" si="85"/>
        <v>0</v>
      </c>
      <c r="N283" s="534">
        <f t="shared" si="88"/>
        <v>0</v>
      </c>
      <c r="O283" s="534" t="e">
        <f>omkostninger!$K$34</f>
        <v>#DIV/0!</v>
      </c>
      <c r="P283" s="534" t="e">
        <f t="shared" si="86"/>
        <v>#DIV/0!</v>
      </c>
      <c r="Q283" s="538" t="e">
        <f t="shared" si="89"/>
        <v>#DIV/0!</v>
      </c>
    </row>
    <row r="284" spans="1:17" x14ac:dyDescent="0.2">
      <c r="A284" s="277"/>
      <c r="B284" s="185"/>
      <c r="C284" s="149"/>
      <c r="D284" s="678"/>
      <c r="E284" s="146"/>
      <c r="F284" s="534">
        <f t="shared" si="81"/>
        <v>0</v>
      </c>
      <c r="G284" s="535">
        <f t="shared" si="82"/>
        <v>0</v>
      </c>
      <c r="H284" s="534">
        <f t="shared" si="83"/>
        <v>0</v>
      </c>
      <c r="I284" s="536">
        <f t="shared" si="84"/>
        <v>0</v>
      </c>
      <c r="J284" s="183"/>
      <c r="K284" s="536">
        <f t="shared" si="87"/>
        <v>0</v>
      </c>
      <c r="L284" s="183"/>
      <c r="M284" s="536">
        <f t="shared" si="85"/>
        <v>0</v>
      </c>
      <c r="N284" s="534">
        <f t="shared" si="88"/>
        <v>0</v>
      </c>
      <c r="O284" s="534" t="e">
        <f>omkostninger!$K$34</f>
        <v>#DIV/0!</v>
      </c>
      <c r="P284" s="534" t="e">
        <f t="shared" si="86"/>
        <v>#DIV/0!</v>
      </c>
      <c r="Q284" s="538" t="e">
        <f t="shared" si="89"/>
        <v>#DIV/0!</v>
      </c>
    </row>
    <row r="285" spans="1:17" x14ac:dyDescent="0.2">
      <c r="A285" s="278"/>
      <c r="B285" s="155"/>
      <c r="C285" s="153"/>
      <c r="D285" s="673"/>
      <c r="E285" s="144"/>
      <c r="F285" s="534">
        <f t="shared" si="81"/>
        <v>0</v>
      </c>
      <c r="G285" s="535">
        <f t="shared" si="82"/>
        <v>0</v>
      </c>
      <c r="H285" s="534">
        <f t="shared" si="83"/>
        <v>0</v>
      </c>
      <c r="I285" s="536">
        <f t="shared" si="84"/>
        <v>0</v>
      </c>
      <c r="J285" s="188"/>
      <c r="K285" s="536">
        <f t="shared" si="87"/>
        <v>0</v>
      </c>
      <c r="L285" s="188"/>
      <c r="M285" s="536">
        <f t="shared" si="85"/>
        <v>0</v>
      </c>
      <c r="N285" s="534">
        <f t="shared" si="88"/>
        <v>0</v>
      </c>
      <c r="O285" s="534" t="e">
        <f>omkostninger!$K$34</f>
        <v>#DIV/0!</v>
      </c>
      <c r="P285" s="534" t="e">
        <f t="shared" si="86"/>
        <v>#DIV/0!</v>
      </c>
      <c r="Q285" s="538" t="e">
        <f t="shared" si="89"/>
        <v>#DIV/0!</v>
      </c>
    </row>
    <row r="286" spans="1:17" x14ac:dyDescent="0.2">
      <c r="A286" s="277"/>
      <c r="B286" s="174"/>
      <c r="C286" s="149"/>
      <c r="D286" s="672"/>
      <c r="E286" s="146"/>
      <c r="F286" s="534">
        <f t="shared" si="81"/>
        <v>0</v>
      </c>
      <c r="G286" s="535">
        <f t="shared" si="82"/>
        <v>0</v>
      </c>
      <c r="H286" s="534">
        <f t="shared" si="83"/>
        <v>0</v>
      </c>
      <c r="I286" s="536">
        <f t="shared" si="84"/>
        <v>0</v>
      </c>
      <c r="J286" s="183"/>
      <c r="K286" s="536">
        <f t="shared" si="87"/>
        <v>0</v>
      </c>
      <c r="L286" s="183"/>
      <c r="M286" s="536">
        <f t="shared" si="85"/>
        <v>0</v>
      </c>
      <c r="N286" s="534">
        <f t="shared" si="88"/>
        <v>0</v>
      </c>
      <c r="O286" s="534" t="e">
        <f>omkostninger!$K$34</f>
        <v>#DIV/0!</v>
      </c>
      <c r="P286" s="534" t="e">
        <f t="shared" si="86"/>
        <v>#DIV/0!</v>
      </c>
      <c r="Q286" s="538" t="e">
        <f t="shared" si="89"/>
        <v>#DIV/0!</v>
      </c>
    </row>
    <row r="287" spans="1:17" x14ac:dyDescent="0.2">
      <c r="A287" s="278"/>
      <c r="B287" s="155"/>
      <c r="C287" s="153"/>
      <c r="D287" s="673"/>
      <c r="E287" s="144"/>
      <c r="F287" s="534">
        <f t="shared" si="81"/>
        <v>0</v>
      </c>
      <c r="G287" s="535">
        <f t="shared" si="82"/>
        <v>0</v>
      </c>
      <c r="H287" s="534">
        <f t="shared" si="83"/>
        <v>0</v>
      </c>
      <c r="I287" s="536">
        <f t="shared" si="84"/>
        <v>0</v>
      </c>
      <c r="J287" s="188"/>
      <c r="K287" s="536">
        <f t="shared" si="87"/>
        <v>0</v>
      </c>
      <c r="L287" s="188"/>
      <c r="M287" s="536">
        <f t="shared" si="85"/>
        <v>0</v>
      </c>
      <c r="N287" s="534">
        <f t="shared" si="88"/>
        <v>0</v>
      </c>
      <c r="O287" s="534" t="e">
        <f>omkostninger!$K$34</f>
        <v>#DIV/0!</v>
      </c>
      <c r="P287" s="534" t="e">
        <f t="shared" si="86"/>
        <v>#DIV/0!</v>
      </c>
      <c r="Q287" s="538" t="e">
        <f t="shared" si="89"/>
        <v>#DIV/0!</v>
      </c>
    </row>
    <row r="288" spans="1:17" x14ac:dyDescent="0.2">
      <c r="A288" s="277"/>
      <c r="B288" s="174"/>
      <c r="C288" s="149"/>
      <c r="D288" s="672"/>
      <c r="E288" s="145"/>
      <c r="F288" s="534">
        <f t="shared" si="81"/>
        <v>0</v>
      </c>
      <c r="G288" s="535">
        <f t="shared" si="82"/>
        <v>0</v>
      </c>
      <c r="H288" s="534">
        <f t="shared" si="83"/>
        <v>0</v>
      </c>
      <c r="I288" s="536">
        <f t="shared" si="84"/>
        <v>0</v>
      </c>
      <c r="J288" s="183"/>
      <c r="K288" s="536">
        <f t="shared" si="87"/>
        <v>0</v>
      </c>
      <c r="L288" s="539"/>
      <c r="M288" s="536">
        <f t="shared" si="85"/>
        <v>0</v>
      </c>
      <c r="N288" s="534">
        <f t="shared" si="88"/>
        <v>0</v>
      </c>
      <c r="O288" s="534" t="e">
        <f>omkostninger!$K$34</f>
        <v>#DIV/0!</v>
      </c>
      <c r="P288" s="534" t="e">
        <f t="shared" si="86"/>
        <v>#DIV/0!</v>
      </c>
      <c r="Q288" s="538" t="e">
        <f t="shared" si="89"/>
        <v>#DIV/0!</v>
      </c>
    </row>
    <row r="289" spans="1:17" x14ac:dyDescent="0.2">
      <c r="A289" s="278"/>
      <c r="B289" s="155"/>
      <c r="C289" s="153"/>
      <c r="D289" s="673"/>
      <c r="E289" s="144"/>
      <c r="F289" s="534">
        <f t="shared" si="81"/>
        <v>0</v>
      </c>
      <c r="G289" s="535">
        <f t="shared" si="82"/>
        <v>0</v>
      </c>
      <c r="H289" s="534">
        <f t="shared" si="83"/>
        <v>0</v>
      </c>
      <c r="I289" s="536">
        <f t="shared" si="84"/>
        <v>0</v>
      </c>
      <c r="J289" s="188"/>
      <c r="K289" s="536">
        <f t="shared" si="87"/>
        <v>0</v>
      </c>
      <c r="L289" s="188"/>
      <c r="M289" s="536">
        <f t="shared" si="85"/>
        <v>0</v>
      </c>
      <c r="N289" s="534">
        <f t="shared" si="88"/>
        <v>0</v>
      </c>
      <c r="O289" s="534" t="e">
        <f>omkostninger!$K$34</f>
        <v>#DIV/0!</v>
      </c>
      <c r="P289" s="534" t="e">
        <f t="shared" si="86"/>
        <v>#DIV/0!</v>
      </c>
      <c r="Q289" s="538" t="e">
        <f t="shared" si="89"/>
        <v>#DIV/0!</v>
      </c>
    </row>
    <row r="290" spans="1:17" x14ac:dyDescent="0.2">
      <c r="A290" s="277"/>
      <c r="B290" s="174"/>
      <c r="C290" s="149"/>
      <c r="D290" s="672"/>
      <c r="E290" s="146"/>
      <c r="F290" s="534">
        <f t="shared" si="81"/>
        <v>0</v>
      </c>
      <c r="G290" s="535">
        <f t="shared" si="82"/>
        <v>0</v>
      </c>
      <c r="H290" s="534">
        <f t="shared" si="83"/>
        <v>0</v>
      </c>
      <c r="I290" s="536">
        <f t="shared" si="84"/>
        <v>0</v>
      </c>
      <c r="J290" s="183"/>
      <c r="K290" s="536">
        <f t="shared" si="87"/>
        <v>0</v>
      </c>
      <c r="L290" s="183"/>
      <c r="M290" s="536">
        <f t="shared" si="85"/>
        <v>0</v>
      </c>
      <c r="N290" s="534">
        <f t="shared" si="88"/>
        <v>0</v>
      </c>
      <c r="O290" s="534" t="e">
        <f>omkostninger!$K$34</f>
        <v>#DIV/0!</v>
      </c>
      <c r="P290" s="534" t="e">
        <f t="shared" si="86"/>
        <v>#DIV/0!</v>
      </c>
      <c r="Q290" s="538" t="e">
        <f t="shared" si="89"/>
        <v>#DIV/0!</v>
      </c>
    </row>
    <row r="291" spans="1:17" x14ac:dyDescent="0.2">
      <c r="A291" s="278"/>
      <c r="B291" s="155"/>
      <c r="C291" s="153"/>
      <c r="D291" s="673"/>
      <c r="E291" s="144"/>
      <c r="F291" s="534">
        <f t="shared" si="81"/>
        <v>0</v>
      </c>
      <c r="G291" s="535">
        <f t="shared" si="82"/>
        <v>0</v>
      </c>
      <c r="H291" s="534">
        <f t="shared" si="83"/>
        <v>0</v>
      </c>
      <c r="I291" s="536">
        <f t="shared" si="84"/>
        <v>0</v>
      </c>
      <c r="J291" s="188"/>
      <c r="K291" s="536">
        <f t="shared" si="87"/>
        <v>0</v>
      </c>
      <c r="L291" s="188"/>
      <c r="M291" s="536">
        <f t="shared" si="85"/>
        <v>0</v>
      </c>
      <c r="N291" s="534">
        <f t="shared" si="88"/>
        <v>0</v>
      </c>
      <c r="O291" s="534" t="e">
        <f>omkostninger!$K$34</f>
        <v>#DIV/0!</v>
      </c>
      <c r="P291" s="534" t="e">
        <f t="shared" si="86"/>
        <v>#DIV/0!</v>
      </c>
      <c r="Q291" s="538" t="e">
        <f t="shared" si="89"/>
        <v>#DIV/0!</v>
      </c>
    </row>
    <row r="292" spans="1:17" x14ac:dyDescent="0.2">
      <c r="A292" s="277"/>
      <c r="B292" s="174"/>
      <c r="C292" s="149"/>
      <c r="D292" s="672"/>
      <c r="E292" s="146"/>
      <c r="F292" s="534">
        <f t="shared" si="81"/>
        <v>0</v>
      </c>
      <c r="G292" s="535">
        <f t="shared" si="82"/>
        <v>0</v>
      </c>
      <c r="H292" s="534">
        <f t="shared" si="83"/>
        <v>0</v>
      </c>
      <c r="I292" s="536">
        <f t="shared" si="84"/>
        <v>0</v>
      </c>
      <c r="J292" s="183"/>
      <c r="K292" s="536">
        <f t="shared" si="87"/>
        <v>0</v>
      </c>
      <c r="L292" s="183"/>
      <c r="M292" s="536">
        <f t="shared" si="85"/>
        <v>0</v>
      </c>
      <c r="N292" s="534">
        <f t="shared" si="88"/>
        <v>0</v>
      </c>
      <c r="O292" s="534" t="e">
        <f>omkostninger!$K$34</f>
        <v>#DIV/0!</v>
      </c>
      <c r="P292" s="534" t="e">
        <f t="shared" si="86"/>
        <v>#DIV/0!</v>
      </c>
      <c r="Q292" s="538" t="e">
        <f t="shared" si="89"/>
        <v>#DIV/0!</v>
      </c>
    </row>
    <row r="293" spans="1:17" x14ac:dyDescent="0.2">
      <c r="A293" s="278"/>
      <c r="B293" s="155"/>
      <c r="C293" s="153"/>
      <c r="D293" s="673"/>
      <c r="E293" s="144"/>
      <c r="F293" s="534">
        <f t="shared" si="81"/>
        <v>0</v>
      </c>
      <c r="G293" s="535">
        <f t="shared" si="82"/>
        <v>0</v>
      </c>
      <c r="H293" s="534">
        <f t="shared" si="83"/>
        <v>0</v>
      </c>
      <c r="I293" s="536">
        <f t="shared" si="84"/>
        <v>0</v>
      </c>
      <c r="J293" s="188"/>
      <c r="K293" s="536">
        <f t="shared" si="87"/>
        <v>0</v>
      </c>
      <c r="L293" s="188"/>
      <c r="M293" s="536">
        <f t="shared" si="85"/>
        <v>0</v>
      </c>
      <c r="N293" s="534">
        <f t="shared" si="88"/>
        <v>0</v>
      </c>
      <c r="O293" s="534" t="e">
        <f>omkostninger!$K$34</f>
        <v>#DIV/0!</v>
      </c>
      <c r="P293" s="534" t="e">
        <f t="shared" si="86"/>
        <v>#DIV/0!</v>
      </c>
      <c r="Q293" s="538" t="e">
        <f t="shared" si="89"/>
        <v>#DIV/0!</v>
      </c>
    </row>
    <row r="294" spans="1:17" x14ac:dyDescent="0.2">
      <c r="A294" s="277"/>
      <c r="B294" s="174"/>
      <c r="C294" s="149"/>
      <c r="D294" s="672"/>
      <c r="E294" s="146"/>
      <c r="F294" s="534">
        <f t="shared" si="81"/>
        <v>0</v>
      </c>
      <c r="G294" s="535">
        <f t="shared" si="82"/>
        <v>0</v>
      </c>
      <c r="H294" s="534">
        <f t="shared" si="83"/>
        <v>0</v>
      </c>
      <c r="I294" s="536">
        <f t="shared" si="84"/>
        <v>0</v>
      </c>
      <c r="J294" s="183"/>
      <c r="K294" s="536">
        <f t="shared" si="87"/>
        <v>0</v>
      </c>
      <c r="L294" s="183"/>
      <c r="M294" s="536">
        <f t="shared" si="85"/>
        <v>0</v>
      </c>
      <c r="N294" s="534">
        <f t="shared" si="88"/>
        <v>0</v>
      </c>
      <c r="O294" s="534" t="e">
        <f>omkostninger!$K$34</f>
        <v>#DIV/0!</v>
      </c>
      <c r="P294" s="534" t="e">
        <f t="shared" si="86"/>
        <v>#DIV/0!</v>
      </c>
      <c r="Q294" s="538" t="e">
        <f t="shared" si="89"/>
        <v>#DIV/0!</v>
      </c>
    </row>
    <row r="295" spans="1:17" x14ac:dyDescent="0.2">
      <c r="A295" s="278"/>
      <c r="B295" s="155"/>
      <c r="C295" s="153"/>
      <c r="D295" s="673"/>
      <c r="E295" s="144"/>
      <c r="F295" s="534">
        <f t="shared" si="81"/>
        <v>0</v>
      </c>
      <c r="G295" s="535">
        <f t="shared" si="82"/>
        <v>0</v>
      </c>
      <c r="H295" s="534">
        <f t="shared" si="83"/>
        <v>0</v>
      </c>
      <c r="I295" s="536">
        <f t="shared" si="84"/>
        <v>0</v>
      </c>
      <c r="J295" s="188"/>
      <c r="K295" s="536">
        <f t="shared" si="87"/>
        <v>0</v>
      </c>
      <c r="L295" s="188"/>
      <c r="M295" s="536">
        <f t="shared" si="85"/>
        <v>0</v>
      </c>
      <c r="N295" s="534">
        <f t="shared" si="88"/>
        <v>0</v>
      </c>
      <c r="O295" s="534" t="e">
        <f>omkostninger!$K$34</f>
        <v>#DIV/0!</v>
      </c>
      <c r="P295" s="534" t="e">
        <f t="shared" si="86"/>
        <v>#DIV/0!</v>
      </c>
      <c r="Q295" s="538" t="e">
        <f t="shared" si="89"/>
        <v>#DIV/0!</v>
      </c>
    </row>
    <row r="296" spans="1:17" x14ac:dyDescent="0.2">
      <c r="A296" s="277"/>
      <c r="B296" s="174"/>
      <c r="C296" s="158"/>
      <c r="D296" s="674"/>
      <c r="E296" s="145"/>
      <c r="F296" s="534">
        <f t="shared" si="81"/>
        <v>0</v>
      </c>
      <c r="G296" s="535">
        <f t="shared" si="82"/>
        <v>0</v>
      </c>
      <c r="H296" s="534">
        <f t="shared" si="83"/>
        <v>0</v>
      </c>
      <c r="I296" s="536">
        <f t="shared" si="84"/>
        <v>0</v>
      </c>
      <c r="J296" s="539"/>
      <c r="K296" s="536">
        <f t="shared" si="87"/>
        <v>0</v>
      </c>
      <c r="L296" s="539"/>
      <c r="M296" s="536">
        <f t="shared" si="85"/>
        <v>0</v>
      </c>
      <c r="N296" s="534">
        <f t="shared" si="88"/>
        <v>0</v>
      </c>
      <c r="O296" s="534" t="e">
        <f>omkostninger!$K$34</f>
        <v>#DIV/0!</v>
      </c>
      <c r="P296" s="534" t="e">
        <f t="shared" si="86"/>
        <v>#DIV/0!</v>
      </c>
      <c r="Q296" s="538" t="e">
        <f t="shared" si="89"/>
        <v>#DIV/0!</v>
      </c>
    </row>
    <row r="297" spans="1:17" x14ac:dyDescent="0.2">
      <c r="A297" s="278"/>
      <c r="B297" s="155"/>
      <c r="C297" s="153"/>
      <c r="D297" s="673"/>
      <c r="E297" s="144"/>
      <c r="F297" s="534">
        <f t="shared" si="81"/>
        <v>0</v>
      </c>
      <c r="G297" s="535">
        <f t="shared" si="82"/>
        <v>0</v>
      </c>
      <c r="H297" s="534">
        <f t="shared" si="83"/>
        <v>0</v>
      </c>
      <c r="I297" s="536">
        <f t="shared" si="84"/>
        <v>0</v>
      </c>
      <c r="J297" s="188"/>
      <c r="K297" s="536">
        <f t="shared" si="87"/>
        <v>0</v>
      </c>
      <c r="L297" s="188"/>
      <c r="M297" s="536">
        <f t="shared" si="85"/>
        <v>0</v>
      </c>
      <c r="N297" s="534">
        <f t="shared" si="88"/>
        <v>0</v>
      </c>
      <c r="O297" s="534" t="e">
        <f>omkostninger!$K$34</f>
        <v>#DIV/0!</v>
      </c>
      <c r="P297" s="534" t="e">
        <f t="shared" si="86"/>
        <v>#DIV/0!</v>
      </c>
      <c r="Q297" s="538" t="e">
        <f t="shared" si="89"/>
        <v>#DIV/0!</v>
      </c>
    </row>
    <row r="298" spans="1:17" ht="13.5" thickBot="1" x14ac:dyDescent="0.25">
      <c r="A298" s="277"/>
      <c r="B298" s="174"/>
      <c r="C298" s="149"/>
      <c r="D298" s="672"/>
      <c r="E298" s="146"/>
      <c r="F298" s="534">
        <f t="shared" si="81"/>
        <v>0</v>
      </c>
      <c r="G298" s="535">
        <f t="shared" si="82"/>
        <v>0</v>
      </c>
      <c r="H298" s="534">
        <f t="shared" si="83"/>
        <v>0</v>
      </c>
      <c r="I298" s="536">
        <f t="shared" si="84"/>
        <v>0</v>
      </c>
      <c r="J298" s="183"/>
      <c r="K298" s="536">
        <f>SUM(D298*J298)</f>
        <v>0</v>
      </c>
      <c r="L298" s="183"/>
      <c r="M298" s="536">
        <f t="shared" si="85"/>
        <v>0</v>
      </c>
      <c r="N298" s="534">
        <f t="shared" si="88"/>
        <v>0</v>
      </c>
      <c r="O298" s="534" t="e">
        <f>omkostninger!$K$34</f>
        <v>#DIV/0!</v>
      </c>
      <c r="P298" s="534" t="e">
        <f>SUM(O298*N298)</f>
        <v>#DIV/0!</v>
      </c>
      <c r="Q298" s="538" t="e">
        <f t="shared" si="89"/>
        <v>#DIV/0!</v>
      </c>
    </row>
    <row r="299" spans="1:17" ht="13.5" thickBot="1" x14ac:dyDescent="0.25">
      <c r="A299" s="134" t="s">
        <v>37</v>
      </c>
      <c r="B299" s="36"/>
      <c r="C299" s="70"/>
      <c r="D299" s="679"/>
      <c r="E299" s="71"/>
      <c r="F299" s="541">
        <f>SUM(F274:F298)</f>
        <v>0</v>
      </c>
      <c r="G299" s="541">
        <f>SUM(G274:G298)</f>
        <v>0</v>
      </c>
      <c r="H299" s="541">
        <f>SUM(H274:H298)</f>
        <v>0</v>
      </c>
      <c r="I299" s="541">
        <f>SUM(I274:I298)</f>
        <v>0</v>
      </c>
      <c r="J299" s="542"/>
      <c r="K299" s="541">
        <f>SUM(K274:K298)</f>
        <v>0</v>
      </c>
      <c r="L299" s="542"/>
      <c r="M299" s="541">
        <f>SUM(M274:M298)</f>
        <v>0</v>
      </c>
      <c r="N299" s="541">
        <f>SUM(N274:N298)</f>
        <v>0</v>
      </c>
      <c r="O299" s="543"/>
      <c r="P299" s="541" t="e">
        <f>SUM(P274:P298)</f>
        <v>#DIV/0!</v>
      </c>
      <c r="Q299" s="544"/>
    </row>
    <row r="300" spans="1:17" ht="13.5" thickBot="1" x14ac:dyDescent="0.25">
      <c r="A300" s="135"/>
      <c r="B300" s="110"/>
      <c r="C300" s="111"/>
      <c r="D300" s="663"/>
      <c r="E300" s="112"/>
      <c r="F300" s="545"/>
      <c r="G300" s="545"/>
      <c r="H300" s="545"/>
      <c r="I300" s="546"/>
      <c r="J300" s="547"/>
      <c r="K300" s="546"/>
      <c r="L300" s="547"/>
      <c r="M300" s="546"/>
      <c r="N300" s="548"/>
      <c r="O300" s="549"/>
      <c r="P300" s="545"/>
      <c r="Q300" s="550"/>
    </row>
    <row r="301" spans="1:17" ht="26.25" customHeight="1" thickTop="1" x14ac:dyDescent="0.2">
      <c r="D301" s="666"/>
      <c r="E301" s="103"/>
      <c r="F301" s="103"/>
      <c r="G301" s="103"/>
      <c r="H301" s="103"/>
      <c r="I301" s="103"/>
      <c r="J301" s="557"/>
      <c r="K301" s="557"/>
      <c r="L301" s="557"/>
      <c r="M301" s="557"/>
      <c r="N301" s="557"/>
      <c r="O301" s="557"/>
      <c r="P301" s="557"/>
      <c r="Q301" s="557"/>
    </row>
    <row r="302" spans="1:17" ht="13.5" thickBot="1" x14ac:dyDescent="0.25">
      <c r="D302" s="666"/>
      <c r="E302" s="103"/>
      <c r="F302" s="103"/>
      <c r="G302" s="103"/>
      <c r="H302" s="103"/>
      <c r="I302" s="103"/>
      <c r="J302" s="557"/>
      <c r="K302" s="557"/>
      <c r="L302" s="557"/>
      <c r="M302" s="557"/>
      <c r="N302" s="557"/>
      <c r="O302" s="557"/>
      <c r="P302" s="557"/>
      <c r="Q302" s="557"/>
    </row>
    <row r="303" spans="1:17" ht="21.75" thickTop="1" thickBot="1" x14ac:dyDescent="0.35">
      <c r="A303" s="136"/>
      <c r="B303" s="137" t="s">
        <v>18</v>
      </c>
      <c r="C303" s="137"/>
      <c r="D303" s="667"/>
      <c r="E303" s="692"/>
      <c r="F303" s="692"/>
      <c r="G303" s="692"/>
      <c r="H303" s="692"/>
      <c r="I303" s="692"/>
      <c r="J303" s="558"/>
      <c r="K303" s="559" t="s">
        <v>56</v>
      </c>
      <c r="L303" s="559"/>
      <c r="M303" s="559"/>
      <c r="N303" s="560"/>
      <c r="O303" s="561"/>
      <c r="P303" s="562" t="s">
        <v>78</v>
      </c>
      <c r="Q303" s="563">
        <v>3</v>
      </c>
    </row>
    <row r="304" spans="1:17" x14ac:dyDescent="0.2">
      <c r="A304" s="127"/>
      <c r="B304" s="7"/>
      <c r="C304" s="7"/>
      <c r="D304" s="665"/>
      <c r="E304" s="690"/>
      <c r="F304" s="691"/>
      <c r="G304" s="691"/>
      <c r="H304" s="693"/>
      <c r="I304" s="693"/>
      <c r="J304" s="553"/>
      <c r="K304" s="556"/>
      <c r="L304" s="556"/>
      <c r="M304" s="556"/>
      <c r="N304" s="564"/>
      <c r="O304" s="564"/>
      <c r="P304" s="564"/>
      <c r="Q304" s="565"/>
    </row>
    <row r="305" spans="1:17" ht="13.5" thickBot="1" x14ac:dyDescent="0.25">
      <c r="A305" s="128"/>
      <c r="B305" s="12"/>
      <c r="C305" s="12"/>
      <c r="D305" s="668"/>
      <c r="E305" s="694"/>
      <c r="F305" s="695"/>
      <c r="G305" s="695"/>
      <c r="H305" s="695"/>
      <c r="I305" s="695"/>
      <c r="J305" s="566"/>
      <c r="K305" s="566"/>
      <c r="L305" s="566"/>
      <c r="M305" s="566"/>
      <c r="N305" s="566"/>
      <c r="O305" s="566"/>
      <c r="P305" s="566"/>
      <c r="Q305" s="567"/>
    </row>
    <row r="306" spans="1:17" x14ac:dyDescent="0.2">
      <c r="A306" s="129"/>
      <c r="B306" s="73"/>
      <c r="C306" s="73"/>
      <c r="D306" s="665"/>
      <c r="E306" s="750" t="s">
        <v>0</v>
      </c>
      <c r="F306" s="751"/>
      <c r="G306" s="751"/>
      <c r="H306" s="751"/>
      <c r="I306" s="752"/>
      <c r="J306" s="744" t="s">
        <v>1</v>
      </c>
      <c r="K306" s="756"/>
      <c r="L306" s="744" t="s">
        <v>2</v>
      </c>
      <c r="M306" s="756"/>
      <c r="N306" s="564"/>
      <c r="O306" s="564"/>
      <c r="P306" s="744" t="s">
        <v>3</v>
      </c>
      <c r="Q306" s="745"/>
    </row>
    <row r="307" spans="1:17" ht="13.5" thickBot="1" x14ac:dyDescent="0.25">
      <c r="A307" s="128"/>
      <c r="B307" s="12" t="s">
        <v>27</v>
      </c>
      <c r="C307" s="12"/>
      <c r="D307" s="668"/>
      <c r="E307" s="753"/>
      <c r="F307" s="754"/>
      <c r="G307" s="754"/>
      <c r="H307" s="754"/>
      <c r="I307" s="755"/>
      <c r="J307" s="757"/>
      <c r="K307" s="758"/>
      <c r="L307" s="757"/>
      <c r="M307" s="758"/>
      <c r="N307" s="566"/>
      <c r="O307" s="566"/>
      <c r="P307" s="746"/>
      <c r="Q307" s="747"/>
    </row>
    <row r="308" spans="1:17" ht="13.5" thickBot="1" x14ac:dyDescent="0.25">
      <c r="A308" s="130"/>
      <c r="B308" s="36"/>
      <c r="C308" s="36"/>
      <c r="D308" s="669"/>
      <c r="E308" s="693"/>
      <c r="F308" s="693"/>
      <c r="G308" s="693"/>
      <c r="H308" s="693"/>
      <c r="I308" s="693"/>
      <c r="J308" s="553"/>
      <c r="K308" s="553"/>
      <c r="L308" s="553"/>
      <c r="M308" s="553"/>
      <c r="N308" s="553"/>
      <c r="O308" s="553"/>
      <c r="P308" s="553"/>
      <c r="Q308" s="568"/>
    </row>
    <row r="309" spans="1:17" x14ac:dyDescent="0.2">
      <c r="A309" s="131" t="s">
        <v>4</v>
      </c>
      <c r="B309" s="748" t="s">
        <v>5</v>
      </c>
      <c r="C309" s="15" t="s">
        <v>6</v>
      </c>
      <c r="D309" s="670" t="s">
        <v>7</v>
      </c>
      <c r="E309" s="696" t="s">
        <v>44</v>
      </c>
      <c r="F309" s="697" t="s">
        <v>40</v>
      </c>
      <c r="G309" s="697" t="s">
        <v>46</v>
      </c>
      <c r="H309" s="697" t="s">
        <v>48</v>
      </c>
      <c r="I309" s="698" t="s">
        <v>9</v>
      </c>
      <c r="J309" s="569" t="s">
        <v>8</v>
      </c>
      <c r="K309" s="571" t="s">
        <v>10</v>
      </c>
      <c r="L309" s="569" t="s">
        <v>8</v>
      </c>
      <c r="M309" s="571" t="s">
        <v>11</v>
      </c>
      <c r="N309" s="570" t="s">
        <v>22</v>
      </c>
      <c r="O309" s="570" t="s">
        <v>12</v>
      </c>
      <c r="P309" s="570" t="s">
        <v>23</v>
      </c>
      <c r="Q309" s="572"/>
    </row>
    <row r="310" spans="1:17" ht="13.5" thickBot="1" x14ac:dyDescent="0.25">
      <c r="A310" s="132" t="s">
        <v>13</v>
      </c>
      <c r="B310" s="749"/>
      <c r="C310" s="17" t="s">
        <v>14</v>
      </c>
      <c r="D310" s="671" t="s">
        <v>15</v>
      </c>
      <c r="E310" s="699" t="s">
        <v>45</v>
      </c>
      <c r="F310" s="700" t="s">
        <v>20</v>
      </c>
      <c r="G310" s="700" t="s">
        <v>47</v>
      </c>
      <c r="H310" s="704">
        <f>$H$8</f>
        <v>0</v>
      </c>
      <c r="I310" s="705">
        <f>$I$8</f>
        <v>0</v>
      </c>
      <c r="J310" s="573" t="s">
        <v>16</v>
      </c>
      <c r="K310" s="575"/>
      <c r="L310" s="573" t="s">
        <v>16</v>
      </c>
      <c r="M310" s="575" t="s">
        <v>17</v>
      </c>
      <c r="N310" s="574" t="s">
        <v>16</v>
      </c>
      <c r="O310" s="574"/>
      <c r="P310" s="574" t="s">
        <v>16</v>
      </c>
      <c r="Q310" s="576"/>
    </row>
    <row r="311" spans="1:17" x14ac:dyDescent="0.2">
      <c r="A311" s="277"/>
      <c r="B311" s="174"/>
      <c r="C311" s="149"/>
      <c r="D311" s="672"/>
      <c r="E311" s="146"/>
      <c r="F311" s="534">
        <f t="shared" ref="F311:F335" si="90">SUM(D311*E311/60)</f>
        <v>0</v>
      </c>
      <c r="G311" s="535">
        <f t="shared" ref="G311:G335" si="91">SUM(F311*$B$4)</f>
        <v>0</v>
      </c>
      <c r="H311" s="534">
        <f t="shared" ref="H311:H335" si="92">G311*$H$8</f>
        <v>0</v>
      </c>
      <c r="I311" s="536">
        <f t="shared" ref="I311:I335" si="93">(G311+H311)*$I$8</f>
        <v>0</v>
      </c>
      <c r="J311" s="183"/>
      <c r="K311" s="536">
        <f>SUM(D311*J311)</f>
        <v>0</v>
      </c>
      <c r="L311" s="183"/>
      <c r="M311" s="536">
        <f t="shared" ref="M311:M335" si="94">SUM(D311*L311)</f>
        <v>0</v>
      </c>
      <c r="N311" s="534">
        <f>SUM(G311+H311+I311+K311+M311)</f>
        <v>0</v>
      </c>
      <c r="O311" s="534" t="e">
        <f>omkostninger!$K$34</f>
        <v>#DIV/0!</v>
      </c>
      <c r="P311" s="534" t="e">
        <f t="shared" ref="P311:P335" si="95">SUM(O311*N311)</f>
        <v>#DIV/0!</v>
      </c>
      <c r="Q311" s="538" t="e">
        <f>SUM(D311/P311)</f>
        <v>#DIV/0!</v>
      </c>
    </row>
    <row r="312" spans="1:17" x14ac:dyDescent="0.2">
      <c r="A312" s="278"/>
      <c r="B312" s="155"/>
      <c r="C312" s="153"/>
      <c r="D312" s="673"/>
      <c r="E312" s="144"/>
      <c r="F312" s="534">
        <f t="shared" si="90"/>
        <v>0</v>
      </c>
      <c r="G312" s="535">
        <f t="shared" si="91"/>
        <v>0</v>
      </c>
      <c r="H312" s="534">
        <f t="shared" si="92"/>
        <v>0</v>
      </c>
      <c r="I312" s="536">
        <f t="shared" si="93"/>
        <v>0</v>
      </c>
      <c r="J312" s="188"/>
      <c r="K312" s="536">
        <f t="shared" ref="K312:K334" si="96">SUM(D312*J312)</f>
        <v>0</v>
      </c>
      <c r="L312" s="188"/>
      <c r="M312" s="536">
        <f t="shared" si="94"/>
        <v>0</v>
      </c>
      <c r="N312" s="534">
        <f t="shared" ref="N312:N335" si="97">SUM(G312+H312+I312+K312+M312)</f>
        <v>0</v>
      </c>
      <c r="O312" s="534" t="e">
        <f>omkostninger!$K$34</f>
        <v>#DIV/0!</v>
      </c>
      <c r="P312" s="534" t="e">
        <f t="shared" si="95"/>
        <v>#DIV/0!</v>
      </c>
      <c r="Q312" s="538" t="e">
        <f t="shared" ref="Q312:Q335" si="98">SUM(D312/P312)</f>
        <v>#DIV/0!</v>
      </c>
    </row>
    <row r="313" spans="1:17" x14ac:dyDescent="0.2">
      <c r="A313" s="277"/>
      <c r="B313" s="174"/>
      <c r="C313" s="149"/>
      <c r="D313" s="672"/>
      <c r="E313" s="146"/>
      <c r="F313" s="534">
        <f t="shared" si="90"/>
        <v>0</v>
      </c>
      <c r="G313" s="535">
        <f t="shared" si="91"/>
        <v>0</v>
      </c>
      <c r="H313" s="534">
        <f t="shared" si="92"/>
        <v>0</v>
      </c>
      <c r="I313" s="536">
        <f t="shared" si="93"/>
        <v>0</v>
      </c>
      <c r="J313" s="183"/>
      <c r="K313" s="536">
        <f t="shared" si="96"/>
        <v>0</v>
      </c>
      <c r="L313" s="183"/>
      <c r="M313" s="536">
        <f t="shared" si="94"/>
        <v>0</v>
      </c>
      <c r="N313" s="534">
        <f t="shared" si="97"/>
        <v>0</v>
      </c>
      <c r="O313" s="534" t="e">
        <f>omkostninger!$K$34</f>
        <v>#DIV/0!</v>
      </c>
      <c r="P313" s="534" t="e">
        <f t="shared" si="95"/>
        <v>#DIV/0!</v>
      </c>
      <c r="Q313" s="538" t="e">
        <f t="shared" si="98"/>
        <v>#DIV/0!</v>
      </c>
    </row>
    <row r="314" spans="1:17" x14ac:dyDescent="0.2">
      <c r="A314" s="278"/>
      <c r="B314" s="155"/>
      <c r="C314" s="153"/>
      <c r="D314" s="673"/>
      <c r="E314" s="144"/>
      <c r="F314" s="534">
        <f t="shared" si="90"/>
        <v>0</v>
      </c>
      <c r="G314" s="535">
        <f t="shared" si="91"/>
        <v>0</v>
      </c>
      <c r="H314" s="534">
        <f t="shared" si="92"/>
        <v>0</v>
      </c>
      <c r="I314" s="536">
        <f t="shared" si="93"/>
        <v>0</v>
      </c>
      <c r="J314" s="188"/>
      <c r="K314" s="536">
        <f t="shared" si="96"/>
        <v>0</v>
      </c>
      <c r="L314" s="188"/>
      <c r="M314" s="536">
        <f t="shared" si="94"/>
        <v>0</v>
      </c>
      <c r="N314" s="534">
        <f t="shared" si="97"/>
        <v>0</v>
      </c>
      <c r="O314" s="534" t="e">
        <f>omkostninger!$K$34</f>
        <v>#DIV/0!</v>
      </c>
      <c r="P314" s="534" t="e">
        <f t="shared" si="95"/>
        <v>#DIV/0!</v>
      </c>
      <c r="Q314" s="538" t="e">
        <f t="shared" si="98"/>
        <v>#DIV/0!</v>
      </c>
    </row>
    <row r="315" spans="1:17" x14ac:dyDescent="0.2">
      <c r="A315" s="277"/>
      <c r="B315" s="174"/>
      <c r="C315" s="149"/>
      <c r="D315" s="672"/>
      <c r="E315" s="146"/>
      <c r="F315" s="534">
        <f t="shared" si="90"/>
        <v>0</v>
      </c>
      <c r="G315" s="535">
        <f t="shared" si="91"/>
        <v>0</v>
      </c>
      <c r="H315" s="534">
        <f t="shared" si="92"/>
        <v>0</v>
      </c>
      <c r="I315" s="536">
        <f t="shared" si="93"/>
        <v>0</v>
      </c>
      <c r="J315" s="183"/>
      <c r="K315" s="536">
        <f t="shared" si="96"/>
        <v>0</v>
      </c>
      <c r="L315" s="183"/>
      <c r="M315" s="536">
        <f t="shared" si="94"/>
        <v>0</v>
      </c>
      <c r="N315" s="534">
        <f t="shared" si="97"/>
        <v>0</v>
      </c>
      <c r="O315" s="534" t="e">
        <f>omkostninger!$K$34</f>
        <v>#DIV/0!</v>
      </c>
      <c r="P315" s="534" t="e">
        <f t="shared" si="95"/>
        <v>#DIV/0!</v>
      </c>
      <c r="Q315" s="538" t="e">
        <f t="shared" si="98"/>
        <v>#DIV/0!</v>
      </c>
    </row>
    <row r="316" spans="1:17" x14ac:dyDescent="0.2">
      <c r="A316" s="278"/>
      <c r="B316" s="155"/>
      <c r="C316" s="153"/>
      <c r="D316" s="673"/>
      <c r="E316" s="144"/>
      <c r="F316" s="534">
        <f t="shared" si="90"/>
        <v>0</v>
      </c>
      <c r="G316" s="535">
        <f t="shared" si="91"/>
        <v>0</v>
      </c>
      <c r="H316" s="534">
        <f t="shared" si="92"/>
        <v>0</v>
      </c>
      <c r="I316" s="536">
        <f t="shared" si="93"/>
        <v>0</v>
      </c>
      <c r="J316" s="188"/>
      <c r="K316" s="536">
        <f t="shared" si="96"/>
        <v>0</v>
      </c>
      <c r="L316" s="188"/>
      <c r="M316" s="536">
        <f t="shared" si="94"/>
        <v>0</v>
      </c>
      <c r="N316" s="534">
        <f t="shared" si="97"/>
        <v>0</v>
      </c>
      <c r="O316" s="534" t="e">
        <f>omkostninger!$K$34</f>
        <v>#DIV/0!</v>
      </c>
      <c r="P316" s="534" t="e">
        <f t="shared" si="95"/>
        <v>#DIV/0!</v>
      </c>
      <c r="Q316" s="538" t="e">
        <f t="shared" si="98"/>
        <v>#DIV/0!</v>
      </c>
    </row>
    <row r="317" spans="1:17" x14ac:dyDescent="0.2">
      <c r="A317" s="279"/>
      <c r="B317" s="185"/>
      <c r="C317" s="156"/>
      <c r="D317" s="678"/>
      <c r="E317" s="146"/>
      <c r="F317" s="534">
        <f t="shared" si="90"/>
        <v>0</v>
      </c>
      <c r="G317" s="535">
        <f t="shared" si="91"/>
        <v>0</v>
      </c>
      <c r="H317" s="534">
        <f t="shared" si="92"/>
        <v>0</v>
      </c>
      <c r="I317" s="536">
        <f t="shared" si="93"/>
        <v>0</v>
      </c>
      <c r="J317" s="539"/>
      <c r="K317" s="536">
        <f t="shared" si="96"/>
        <v>0</v>
      </c>
      <c r="L317" s="539"/>
      <c r="M317" s="536">
        <f t="shared" si="94"/>
        <v>0</v>
      </c>
      <c r="N317" s="534">
        <f t="shared" si="97"/>
        <v>0</v>
      </c>
      <c r="O317" s="534" t="e">
        <f>omkostninger!$K$34</f>
        <v>#DIV/0!</v>
      </c>
      <c r="P317" s="534" t="e">
        <f t="shared" si="95"/>
        <v>#DIV/0!</v>
      </c>
      <c r="Q317" s="538" t="e">
        <f t="shared" si="98"/>
        <v>#DIV/0!</v>
      </c>
    </row>
    <row r="318" spans="1:17" x14ac:dyDescent="0.2">
      <c r="A318" s="278"/>
      <c r="B318" s="155"/>
      <c r="C318" s="153"/>
      <c r="D318" s="673"/>
      <c r="E318" s="144"/>
      <c r="F318" s="534">
        <f t="shared" si="90"/>
        <v>0</v>
      </c>
      <c r="G318" s="535">
        <f t="shared" si="91"/>
        <v>0</v>
      </c>
      <c r="H318" s="534">
        <f t="shared" si="92"/>
        <v>0</v>
      </c>
      <c r="I318" s="536">
        <f t="shared" si="93"/>
        <v>0</v>
      </c>
      <c r="J318" s="188"/>
      <c r="K318" s="536">
        <f t="shared" si="96"/>
        <v>0</v>
      </c>
      <c r="L318" s="188"/>
      <c r="M318" s="536">
        <f t="shared" si="94"/>
        <v>0</v>
      </c>
      <c r="N318" s="534">
        <f t="shared" si="97"/>
        <v>0</v>
      </c>
      <c r="O318" s="534" t="e">
        <f>omkostninger!$K$34</f>
        <v>#DIV/0!</v>
      </c>
      <c r="P318" s="534" t="e">
        <f t="shared" si="95"/>
        <v>#DIV/0!</v>
      </c>
      <c r="Q318" s="538" t="e">
        <f t="shared" si="98"/>
        <v>#DIV/0!</v>
      </c>
    </row>
    <row r="319" spans="1:17" x14ac:dyDescent="0.2">
      <c r="A319" s="277"/>
      <c r="B319" s="185"/>
      <c r="C319" s="156"/>
      <c r="D319" s="678"/>
      <c r="E319" s="146"/>
      <c r="F319" s="534">
        <f t="shared" si="90"/>
        <v>0</v>
      </c>
      <c r="G319" s="535">
        <f t="shared" si="91"/>
        <v>0</v>
      </c>
      <c r="H319" s="534">
        <f t="shared" si="92"/>
        <v>0</v>
      </c>
      <c r="I319" s="536">
        <f t="shared" si="93"/>
        <v>0</v>
      </c>
      <c r="J319" s="183"/>
      <c r="K319" s="536">
        <f t="shared" si="96"/>
        <v>0</v>
      </c>
      <c r="L319" s="183"/>
      <c r="M319" s="536">
        <f t="shared" si="94"/>
        <v>0</v>
      </c>
      <c r="N319" s="534">
        <f t="shared" si="97"/>
        <v>0</v>
      </c>
      <c r="O319" s="534" t="e">
        <f>omkostninger!$K$34</f>
        <v>#DIV/0!</v>
      </c>
      <c r="P319" s="534" t="e">
        <f t="shared" si="95"/>
        <v>#DIV/0!</v>
      </c>
      <c r="Q319" s="538" t="e">
        <f t="shared" si="98"/>
        <v>#DIV/0!</v>
      </c>
    </row>
    <row r="320" spans="1:17" x14ac:dyDescent="0.2">
      <c r="A320" s="278"/>
      <c r="B320" s="155"/>
      <c r="C320" s="153"/>
      <c r="D320" s="673"/>
      <c r="E320" s="144"/>
      <c r="F320" s="534">
        <f t="shared" si="90"/>
        <v>0</v>
      </c>
      <c r="G320" s="535">
        <f t="shared" si="91"/>
        <v>0</v>
      </c>
      <c r="H320" s="534">
        <f t="shared" si="92"/>
        <v>0</v>
      </c>
      <c r="I320" s="536">
        <f t="shared" si="93"/>
        <v>0</v>
      </c>
      <c r="J320" s="188"/>
      <c r="K320" s="536">
        <f t="shared" si="96"/>
        <v>0</v>
      </c>
      <c r="L320" s="188"/>
      <c r="M320" s="536">
        <f t="shared" si="94"/>
        <v>0</v>
      </c>
      <c r="N320" s="534">
        <f t="shared" si="97"/>
        <v>0</v>
      </c>
      <c r="O320" s="534" t="e">
        <f>omkostninger!$K$34</f>
        <v>#DIV/0!</v>
      </c>
      <c r="P320" s="534" t="e">
        <f t="shared" si="95"/>
        <v>#DIV/0!</v>
      </c>
      <c r="Q320" s="538" t="e">
        <f t="shared" si="98"/>
        <v>#DIV/0!</v>
      </c>
    </row>
    <row r="321" spans="1:17" x14ac:dyDescent="0.2">
      <c r="A321" s="277"/>
      <c r="B321" s="174"/>
      <c r="C321" s="149"/>
      <c r="D321" s="672"/>
      <c r="E321" s="146"/>
      <c r="F321" s="534">
        <f t="shared" si="90"/>
        <v>0</v>
      </c>
      <c r="G321" s="535">
        <f t="shared" si="91"/>
        <v>0</v>
      </c>
      <c r="H321" s="534">
        <f t="shared" si="92"/>
        <v>0</v>
      </c>
      <c r="I321" s="536">
        <f t="shared" si="93"/>
        <v>0</v>
      </c>
      <c r="J321" s="183"/>
      <c r="K321" s="536">
        <f t="shared" si="96"/>
        <v>0</v>
      </c>
      <c r="L321" s="183"/>
      <c r="M321" s="536">
        <f t="shared" si="94"/>
        <v>0</v>
      </c>
      <c r="N321" s="534">
        <f t="shared" si="97"/>
        <v>0</v>
      </c>
      <c r="O321" s="534" t="e">
        <f>omkostninger!$K$34</f>
        <v>#DIV/0!</v>
      </c>
      <c r="P321" s="534" t="e">
        <f t="shared" si="95"/>
        <v>#DIV/0!</v>
      </c>
      <c r="Q321" s="538" t="e">
        <f t="shared" si="98"/>
        <v>#DIV/0!</v>
      </c>
    </row>
    <row r="322" spans="1:17" x14ac:dyDescent="0.2">
      <c r="A322" s="278"/>
      <c r="B322" s="155"/>
      <c r="C322" s="153"/>
      <c r="D322" s="673"/>
      <c r="E322" s="144"/>
      <c r="F322" s="534">
        <f t="shared" si="90"/>
        <v>0</v>
      </c>
      <c r="G322" s="535">
        <f t="shared" si="91"/>
        <v>0</v>
      </c>
      <c r="H322" s="534">
        <f t="shared" si="92"/>
        <v>0</v>
      </c>
      <c r="I322" s="536">
        <f t="shared" si="93"/>
        <v>0</v>
      </c>
      <c r="J322" s="188"/>
      <c r="K322" s="536">
        <f t="shared" si="96"/>
        <v>0</v>
      </c>
      <c r="L322" s="188"/>
      <c r="M322" s="536">
        <f t="shared" si="94"/>
        <v>0</v>
      </c>
      <c r="N322" s="534">
        <f t="shared" si="97"/>
        <v>0</v>
      </c>
      <c r="O322" s="534" t="e">
        <f>omkostninger!$K$34</f>
        <v>#DIV/0!</v>
      </c>
      <c r="P322" s="534" t="e">
        <f t="shared" si="95"/>
        <v>#DIV/0!</v>
      </c>
      <c r="Q322" s="538" t="e">
        <f t="shared" si="98"/>
        <v>#DIV/0!</v>
      </c>
    </row>
    <row r="323" spans="1:17" x14ac:dyDescent="0.2">
      <c r="A323" s="277"/>
      <c r="B323" s="174"/>
      <c r="C323" s="149"/>
      <c r="D323" s="672"/>
      <c r="E323" s="146"/>
      <c r="F323" s="534">
        <f t="shared" si="90"/>
        <v>0</v>
      </c>
      <c r="G323" s="535">
        <f t="shared" si="91"/>
        <v>0</v>
      </c>
      <c r="H323" s="534">
        <f t="shared" si="92"/>
        <v>0</v>
      </c>
      <c r="I323" s="536">
        <f t="shared" si="93"/>
        <v>0</v>
      </c>
      <c r="J323" s="183"/>
      <c r="K323" s="536">
        <f t="shared" si="96"/>
        <v>0</v>
      </c>
      <c r="L323" s="183"/>
      <c r="M323" s="536">
        <f t="shared" si="94"/>
        <v>0</v>
      </c>
      <c r="N323" s="534">
        <f t="shared" si="97"/>
        <v>0</v>
      </c>
      <c r="O323" s="534" t="e">
        <f>omkostninger!$K$34</f>
        <v>#DIV/0!</v>
      </c>
      <c r="P323" s="534" t="e">
        <f t="shared" si="95"/>
        <v>#DIV/0!</v>
      </c>
      <c r="Q323" s="538" t="e">
        <f t="shared" si="98"/>
        <v>#DIV/0!</v>
      </c>
    </row>
    <row r="324" spans="1:17" x14ac:dyDescent="0.2">
      <c r="A324" s="278"/>
      <c r="B324" s="155"/>
      <c r="C324" s="153"/>
      <c r="D324" s="673"/>
      <c r="E324" s="144"/>
      <c r="F324" s="534">
        <f t="shared" si="90"/>
        <v>0</v>
      </c>
      <c r="G324" s="535">
        <f t="shared" si="91"/>
        <v>0</v>
      </c>
      <c r="H324" s="534">
        <f t="shared" si="92"/>
        <v>0</v>
      </c>
      <c r="I324" s="536">
        <f t="shared" si="93"/>
        <v>0</v>
      </c>
      <c r="J324" s="188"/>
      <c r="K324" s="536">
        <f t="shared" si="96"/>
        <v>0</v>
      </c>
      <c r="L324" s="188"/>
      <c r="M324" s="536">
        <f t="shared" si="94"/>
        <v>0</v>
      </c>
      <c r="N324" s="534">
        <f t="shared" si="97"/>
        <v>0</v>
      </c>
      <c r="O324" s="534" t="e">
        <f>omkostninger!$K$34</f>
        <v>#DIV/0!</v>
      </c>
      <c r="P324" s="534" t="e">
        <f t="shared" si="95"/>
        <v>#DIV/0!</v>
      </c>
      <c r="Q324" s="538" t="e">
        <f t="shared" si="98"/>
        <v>#DIV/0!</v>
      </c>
    </row>
    <row r="325" spans="1:17" x14ac:dyDescent="0.2">
      <c r="A325" s="277"/>
      <c r="B325" s="174"/>
      <c r="C325" s="149"/>
      <c r="D325" s="672"/>
      <c r="E325" s="145"/>
      <c r="F325" s="534">
        <f t="shared" si="90"/>
        <v>0</v>
      </c>
      <c r="G325" s="535">
        <f t="shared" si="91"/>
        <v>0</v>
      </c>
      <c r="H325" s="534">
        <f t="shared" si="92"/>
        <v>0</v>
      </c>
      <c r="I325" s="536">
        <f t="shared" si="93"/>
        <v>0</v>
      </c>
      <c r="J325" s="539"/>
      <c r="K325" s="536">
        <f t="shared" si="96"/>
        <v>0</v>
      </c>
      <c r="L325" s="539"/>
      <c r="M325" s="536">
        <f t="shared" si="94"/>
        <v>0</v>
      </c>
      <c r="N325" s="534">
        <f t="shared" si="97"/>
        <v>0</v>
      </c>
      <c r="O325" s="534" t="e">
        <f>omkostninger!$K$34</f>
        <v>#DIV/0!</v>
      </c>
      <c r="P325" s="534" t="e">
        <f t="shared" si="95"/>
        <v>#DIV/0!</v>
      </c>
      <c r="Q325" s="538" t="e">
        <f t="shared" si="98"/>
        <v>#DIV/0!</v>
      </c>
    </row>
    <row r="326" spans="1:17" x14ac:dyDescent="0.2">
      <c r="A326" s="278"/>
      <c r="B326" s="155"/>
      <c r="C326" s="153"/>
      <c r="D326" s="673"/>
      <c r="E326" s="144"/>
      <c r="F326" s="534">
        <f t="shared" si="90"/>
        <v>0</v>
      </c>
      <c r="G326" s="535">
        <f t="shared" si="91"/>
        <v>0</v>
      </c>
      <c r="H326" s="534">
        <f t="shared" si="92"/>
        <v>0</v>
      </c>
      <c r="I326" s="536">
        <f t="shared" si="93"/>
        <v>0</v>
      </c>
      <c r="J326" s="188"/>
      <c r="K326" s="536">
        <f t="shared" si="96"/>
        <v>0</v>
      </c>
      <c r="L326" s="188"/>
      <c r="M326" s="536">
        <f t="shared" si="94"/>
        <v>0</v>
      </c>
      <c r="N326" s="534">
        <f t="shared" si="97"/>
        <v>0</v>
      </c>
      <c r="O326" s="534" t="e">
        <f>omkostninger!$K$34</f>
        <v>#DIV/0!</v>
      </c>
      <c r="P326" s="534" t="e">
        <f t="shared" si="95"/>
        <v>#DIV/0!</v>
      </c>
      <c r="Q326" s="538" t="e">
        <f t="shared" si="98"/>
        <v>#DIV/0!</v>
      </c>
    </row>
    <row r="327" spans="1:17" x14ac:dyDescent="0.2">
      <c r="A327" s="277"/>
      <c r="B327" s="174"/>
      <c r="C327" s="149"/>
      <c r="D327" s="672"/>
      <c r="E327" s="146"/>
      <c r="F327" s="534">
        <f t="shared" si="90"/>
        <v>0</v>
      </c>
      <c r="G327" s="535">
        <f t="shared" si="91"/>
        <v>0</v>
      </c>
      <c r="H327" s="534">
        <f t="shared" si="92"/>
        <v>0</v>
      </c>
      <c r="I327" s="536">
        <f t="shared" si="93"/>
        <v>0</v>
      </c>
      <c r="J327" s="183"/>
      <c r="K327" s="536">
        <f t="shared" si="96"/>
        <v>0</v>
      </c>
      <c r="L327" s="183"/>
      <c r="M327" s="536">
        <f t="shared" si="94"/>
        <v>0</v>
      </c>
      <c r="N327" s="534">
        <f t="shared" si="97"/>
        <v>0</v>
      </c>
      <c r="O327" s="534" t="e">
        <f>omkostninger!$K$34</f>
        <v>#DIV/0!</v>
      </c>
      <c r="P327" s="534" t="e">
        <f t="shared" si="95"/>
        <v>#DIV/0!</v>
      </c>
      <c r="Q327" s="538" t="e">
        <f t="shared" si="98"/>
        <v>#DIV/0!</v>
      </c>
    </row>
    <row r="328" spans="1:17" x14ac:dyDescent="0.2">
      <c r="A328" s="278"/>
      <c r="B328" s="155"/>
      <c r="C328" s="153"/>
      <c r="D328" s="673"/>
      <c r="E328" s="144"/>
      <c r="F328" s="534">
        <f t="shared" si="90"/>
        <v>0</v>
      </c>
      <c r="G328" s="535">
        <f t="shared" si="91"/>
        <v>0</v>
      </c>
      <c r="H328" s="534">
        <f t="shared" si="92"/>
        <v>0</v>
      </c>
      <c r="I328" s="536">
        <f t="shared" si="93"/>
        <v>0</v>
      </c>
      <c r="J328" s="188"/>
      <c r="K328" s="536">
        <f t="shared" si="96"/>
        <v>0</v>
      </c>
      <c r="L328" s="188"/>
      <c r="M328" s="536">
        <f t="shared" si="94"/>
        <v>0</v>
      </c>
      <c r="N328" s="534">
        <f t="shared" si="97"/>
        <v>0</v>
      </c>
      <c r="O328" s="534" t="e">
        <f>omkostninger!$K$34</f>
        <v>#DIV/0!</v>
      </c>
      <c r="P328" s="534" t="e">
        <f t="shared" si="95"/>
        <v>#DIV/0!</v>
      </c>
      <c r="Q328" s="538" t="e">
        <f t="shared" si="98"/>
        <v>#DIV/0!</v>
      </c>
    </row>
    <row r="329" spans="1:17" x14ac:dyDescent="0.2">
      <c r="A329" s="277"/>
      <c r="B329" s="174"/>
      <c r="C329" s="149"/>
      <c r="D329" s="672"/>
      <c r="E329" s="146"/>
      <c r="F329" s="534">
        <f t="shared" si="90"/>
        <v>0</v>
      </c>
      <c r="G329" s="535">
        <f t="shared" si="91"/>
        <v>0</v>
      </c>
      <c r="H329" s="534">
        <f t="shared" si="92"/>
        <v>0</v>
      </c>
      <c r="I329" s="536">
        <f t="shared" si="93"/>
        <v>0</v>
      </c>
      <c r="J329" s="183"/>
      <c r="K329" s="536">
        <f t="shared" si="96"/>
        <v>0</v>
      </c>
      <c r="L329" s="183"/>
      <c r="M329" s="536">
        <f t="shared" si="94"/>
        <v>0</v>
      </c>
      <c r="N329" s="534">
        <f t="shared" si="97"/>
        <v>0</v>
      </c>
      <c r="O329" s="534" t="e">
        <f>omkostninger!$K$34</f>
        <v>#DIV/0!</v>
      </c>
      <c r="P329" s="534" t="e">
        <f t="shared" si="95"/>
        <v>#DIV/0!</v>
      </c>
      <c r="Q329" s="538" t="e">
        <f t="shared" si="98"/>
        <v>#DIV/0!</v>
      </c>
    </row>
    <row r="330" spans="1:17" x14ac:dyDescent="0.2">
      <c r="A330" s="278"/>
      <c r="B330" s="155"/>
      <c r="C330" s="153"/>
      <c r="D330" s="673"/>
      <c r="E330" s="144"/>
      <c r="F330" s="534">
        <f t="shared" si="90"/>
        <v>0</v>
      </c>
      <c r="G330" s="535">
        <f t="shared" si="91"/>
        <v>0</v>
      </c>
      <c r="H330" s="534">
        <f t="shared" si="92"/>
        <v>0</v>
      </c>
      <c r="I330" s="536">
        <f t="shared" si="93"/>
        <v>0</v>
      </c>
      <c r="J330" s="188"/>
      <c r="K330" s="536">
        <f t="shared" si="96"/>
        <v>0</v>
      </c>
      <c r="L330" s="188"/>
      <c r="M330" s="536">
        <f t="shared" si="94"/>
        <v>0</v>
      </c>
      <c r="N330" s="534">
        <f t="shared" si="97"/>
        <v>0</v>
      </c>
      <c r="O330" s="534" t="e">
        <f>omkostninger!$K$34</f>
        <v>#DIV/0!</v>
      </c>
      <c r="P330" s="534" t="e">
        <f t="shared" si="95"/>
        <v>#DIV/0!</v>
      </c>
      <c r="Q330" s="538" t="e">
        <f t="shared" si="98"/>
        <v>#DIV/0!</v>
      </c>
    </row>
    <row r="331" spans="1:17" x14ac:dyDescent="0.2">
      <c r="A331" s="277"/>
      <c r="B331" s="174"/>
      <c r="C331" s="149"/>
      <c r="D331" s="672"/>
      <c r="E331" s="146"/>
      <c r="F331" s="534">
        <f t="shared" si="90"/>
        <v>0</v>
      </c>
      <c r="G331" s="535">
        <f t="shared" si="91"/>
        <v>0</v>
      </c>
      <c r="H331" s="534">
        <f t="shared" si="92"/>
        <v>0</v>
      </c>
      <c r="I331" s="536">
        <f t="shared" si="93"/>
        <v>0</v>
      </c>
      <c r="J331" s="183"/>
      <c r="K331" s="536">
        <f t="shared" si="96"/>
        <v>0</v>
      </c>
      <c r="L331" s="183"/>
      <c r="M331" s="536">
        <f t="shared" si="94"/>
        <v>0</v>
      </c>
      <c r="N331" s="534">
        <f t="shared" si="97"/>
        <v>0</v>
      </c>
      <c r="O331" s="534" t="e">
        <f>omkostninger!$K$34</f>
        <v>#DIV/0!</v>
      </c>
      <c r="P331" s="534" t="e">
        <f t="shared" si="95"/>
        <v>#DIV/0!</v>
      </c>
      <c r="Q331" s="538" t="e">
        <f t="shared" si="98"/>
        <v>#DIV/0!</v>
      </c>
    </row>
    <row r="332" spans="1:17" x14ac:dyDescent="0.2">
      <c r="A332" s="278"/>
      <c r="B332" s="155"/>
      <c r="C332" s="153"/>
      <c r="D332" s="673"/>
      <c r="E332" s="144"/>
      <c r="F332" s="534">
        <f t="shared" si="90"/>
        <v>0</v>
      </c>
      <c r="G332" s="535">
        <f t="shared" si="91"/>
        <v>0</v>
      </c>
      <c r="H332" s="534">
        <f t="shared" si="92"/>
        <v>0</v>
      </c>
      <c r="I332" s="536">
        <f t="shared" si="93"/>
        <v>0</v>
      </c>
      <c r="J332" s="188"/>
      <c r="K332" s="536">
        <f t="shared" si="96"/>
        <v>0</v>
      </c>
      <c r="L332" s="188"/>
      <c r="M332" s="536">
        <f t="shared" si="94"/>
        <v>0</v>
      </c>
      <c r="N332" s="534">
        <f t="shared" si="97"/>
        <v>0</v>
      </c>
      <c r="O332" s="534" t="e">
        <f>omkostninger!$K$34</f>
        <v>#DIV/0!</v>
      </c>
      <c r="P332" s="534" t="e">
        <f t="shared" si="95"/>
        <v>#DIV/0!</v>
      </c>
      <c r="Q332" s="538" t="e">
        <f t="shared" si="98"/>
        <v>#DIV/0!</v>
      </c>
    </row>
    <row r="333" spans="1:17" x14ac:dyDescent="0.2">
      <c r="A333" s="277"/>
      <c r="B333" s="174"/>
      <c r="C333" s="158"/>
      <c r="D333" s="674"/>
      <c r="E333" s="145"/>
      <c r="F333" s="534">
        <f t="shared" si="90"/>
        <v>0</v>
      </c>
      <c r="G333" s="535">
        <f t="shared" si="91"/>
        <v>0</v>
      </c>
      <c r="H333" s="534">
        <f t="shared" si="92"/>
        <v>0</v>
      </c>
      <c r="I333" s="536">
        <f t="shared" si="93"/>
        <v>0</v>
      </c>
      <c r="J333" s="539"/>
      <c r="K333" s="536">
        <f t="shared" si="96"/>
        <v>0</v>
      </c>
      <c r="L333" s="539"/>
      <c r="M333" s="536">
        <f t="shared" si="94"/>
        <v>0</v>
      </c>
      <c r="N333" s="534">
        <f t="shared" si="97"/>
        <v>0</v>
      </c>
      <c r="O333" s="534" t="e">
        <f>omkostninger!$K$34</f>
        <v>#DIV/0!</v>
      </c>
      <c r="P333" s="534" t="e">
        <f t="shared" si="95"/>
        <v>#DIV/0!</v>
      </c>
      <c r="Q333" s="538" t="e">
        <f t="shared" si="98"/>
        <v>#DIV/0!</v>
      </c>
    </row>
    <row r="334" spans="1:17" x14ac:dyDescent="0.2">
      <c r="A334" s="278"/>
      <c r="B334" s="155"/>
      <c r="C334" s="153"/>
      <c r="D334" s="673"/>
      <c r="E334" s="144"/>
      <c r="F334" s="534">
        <f t="shared" si="90"/>
        <v>0</v>
      </c>
      <c r="G334" s="535">
        <f t="shared" si="91"/>
        <v>0</v>
      </c>
      <c r="H334" s="534">
        <f t="shared" si="92"/>
        <v>0</v>
      </c>
      <c r="I334" s="536">
        <f t="shared" si="93"/>
        <v>0</v>
      </c>
      <c r="J334" s="188"/>
      <c r="K334" s="536">
        <f t="shared" si="96"/>
        <v>0</v>
      </c>
      <c r="L334" s="188"/>
      <c r="M334" s="536">
        <f t="shared" si="94"/>
        <v>0</v>
      </c>
      <c r="N334" s="534">
        <f t="shared" si="97"/>
        <v>0</v>
      </c>
      <c r="O334" s="534" t="e">
        <f>omkostninger!$K$34</f>
        <v>#DIV/0!</v>
      </c>
      <c r="P334" s="534" t="e">
        <f t="shared" si="95"/>
        <v>#DIV/0!</v>
      </c>
      <c r="Q334" s="538" t="e">
        <f t="shared" si="98"/>
        <v>#DIV/0!</v>
      </c>
    </row>
    <row r="335" spans="1:17" ht="13.5" thickBot="1" x14ac:dyDescent="0.25">
      <c r="A335" s="277"/>
      <c r="B335" s="174"/>
      <c r="C335" s="149"/>
      <c r="D335" s="672"/>
      <c r="E335" s="146"/>
      <c r="F335" s="534">
        <f t="shared" si="90"/>
        <v>0</v>
      </c>
      <c r="G335" s="535">
        <f t="shared" si="91"/>
        <v>0</v>
      </c>
      <c r="H335" s="534">
        <f t="shared" si="92"/>
        <v>0</v>
      </c>
      <c r="I335" s="536">
        <f t="shared" si="93"/>
        <v>0</v>
      </c>
      <c r="J335" s="183"/>
      <c r="K335" s="536">
        <f>SUM(D335*J335)</f>
        <v>0</v>
      </c>
      <c r="L335" s="183"/>
      <c r="M335" s="536">
        <f t="shared" si="94"/>
        <v>0</v>
      </c>
      <c r="N335" s="534">
        <f t="shared" si="97"/>
        <v>0</v>
      </c>
      <c r="O335" s="534" t="e">
        <f>omkostninger!$K$34</f>
        <v>#DIV/0!</v>
      </c>
      <c r="P335" s="534" t="e">
        <f t="shared" si="95"/>
        <v>#DIV/0!</v>
      </c>
      <c r="Q335" s="538" t="e">
        <f t="shared" si="98"/>
        <v>#DIV/0!</v>
      </c>
    </row>
    <row r="336" spans="1:17" ht="13.5" thickBot="1" x14ac:dyDescent="0.25">
      <c r="A336" s="134" t="s">
        <v>37</v>
      </c>
      <c r="B336" s="36"/>
      <c r="C336" s="70"/>
      <c r="D336" s="679"/>
      <c r="E336" s="71"/>
      <c r="F336" s="541">
        <f>SUM(F311:F335)</f>
        <v>0</v>
      </c>
      <c r="G336" s="541">
        <f>SUM(G311:G335)</f>
        <v>0</v>
      </c>
      <c r="H336" s="541">
        <f>SUM(H311:H335)</f>
        <v>0</v>
      </c>
      <c r="I336" s="541">
        <f>SUM(I311:I335)</f>
        <v>0</v>
      </c>
      <c r="J336" s="542"/>
      <c r="K336" s="541">
        <f>SUM(K311:K335)</f>
        <v>0</v>
      </c>
      <c r="L336" s="542"/>
      <c r="M336" s="541">
        <f>SUM(M311:M335)</f>
        <v>0</v>
      </c>
      <c r="N336" s="541">
        <f>SUM(N311:N335)</f>
        <v>0</v>
      </c>
      <c r="O336" s="543"/>
      <c r="P336" s="541" t="e">
        <f>SUM(P311:P335)</f>
        <v>#DIV/0!</v>
      </c>
      <c r="Q336" s="544"/>
    </row>
    <row r="337" spans="1:17" ht="13.5" thickBot="1" x14ac:dyDescent="0.25">
      <c r="A337" s="135"/>
      <c r="B337" s="110"/>
      <c r="C337" s="111"/>
      <c r="D337" s="663"/>
      <c r="E337" s="112"/>
      <c r="F337" s="545"/>
      <c r="G337" s="545"/>
      <c r="H337" s="545"/>
      <c r="I337" s="546"/>
      <c r="J337" s="547"/>
      <c r="K337" s="546"/>
      <c r="L337" s="547"/>
      <c r="M337" s="546"/>
      <c r="N337" s="548"/>
      <c r="O337" s="549"/>
      <c r="P337" s="545"/>
      <c r="Q337" s="550"/>
    </row>
    <row r="338" spans="1:17" ht="28.5" customHeight="1" thickTop="1" x14ac:dyDescent="0.2">
      <c r="D338" s="666"/>
      <c r="E338" s="103"/>
      <c r="F338" s="557"/>
      <c r="G338" s="557"/>
      <c r="H338" s="557"/>
      <c r="I338" s="557"/>
      <c r="J338" s="557"/>
      <c r="K338" s="557"/>
      <c r="L338" s="601"/>
      <c r="M338" s="557"/>
      <c r="N338" s="557"/>
      <c r="O338" s="557"/>
      <c r="P338" s="557"/>
      <c r="Q338" s="557"/>
    </row>
    <row r="339" spans="1:17" ht="13.5" thickBot="1" x14ac:dyDescent="0.25">
      <c r="D339" s="666"/>
      <c r="E339" s="103"/>
      <c r="F339" s="557"/>
      <c r="G339" s="557"/>
      <c r="H339" s="557"/>
      <c r="I339" s="557"/>
      <c r="J339" s="557"/>
      <c r="K339" s="557"/>
      <c r="L339" s="557"/>
      <c r="M339" s="557"/>
      <c r="N339" s="557"/>
      <c r="O339" s="557"/>
      <c r="P339" s="557"/>
      <c r="Q339" s="557"/>
    </row>
    <row r="340" spans="1:17" ht="21.75" thickTop="1" thickBot="1" x14ac:dyDescent="0.35">
      <c r="A340" s="136"/>
      <c r="B340" s="137" t="s">
        <v>18</v>
      </c>
      <c r="C340" s="137"/>
      <c r="D340" s="667"/>
      <c r="E340" s="692"/>
      <c r="F340" s="692"/>
      <c r="G340" s="692"/>
      <c r="H340" s="692"/>
      <c r="I340" s="692"/>
      <c r="J340" s="558"/>
      <c r="K340" s="559" t="s">
        <v>113</v>
      </c>
      <c r="L340" s="559"/>
      <c r="M340" s="559"/>
      <c r="N340" s="560"/>
      <c r="O340" s="561"/>
      <c r="P340" s="562" t="s">
        <v>79</v>
      </c>
      <c r="Q340" s="563">
        <v>1</v>
      </c>
    </row>
    <row r="341" spans="1:17" x14ac:dyDescent="0.2">
      <c r="A341" s="127"/>
      <c r="B341" s="7"/>
      <c r="C341" s="7"/>
      <c r="D341" s="665"/>
      <c r="E341" s="690"/>
      <c r="F341" s="691"/>
      <c r="G341" s="691"/>
      <c r="H341" s="693"/>
      <c r="I341" s="693"/>
      <c r="J341" s="553"/>
      <c r="K341" s="556"/>
      <c r="L341" s="556"/>
      <c r="M341" s="556"/>
      <c r="N341" s="564"/>
      <c r="O341" s="564"/>
      <c r="P341" s="564"/>
      <c r="Q341" s="565"/>
    </row>
    <row r="342" spans="1:17" ht="13.5" thickBot="1" x14ac:dyDescent="0.25">
      <c r="A342" s="128"/>
      <c r="B342" s="12"/>
      <c r="C342" s="12"/>
      <c r="D342" s="668"/>
      <c r="E342" s="694"/>
      <c r="F342" s="695"/>
      <c r="G342" s="695"/>
      <c r="H342" s="695"/>
      <c r="I342" s="695"/>
      <c r="J342" s="566"/>
      <c r="K342" s="566"/>
      <c r="L342" s="566"/>
      <c r="M342" s="566"/>
      <c r="N342" s="566"/>
      <c r="O342" s="566"/>
      <c r="P342" s="566"/>
      <c r="Q342" s="567"/>
    </row>
    <row r="343" spans="1:17" x14ac:dyDescent="0.2">
      <c r="A343" s="129"/>
      <c r="B343" s="73"/>
      <c r="C343" s="73"/>
      <c r="D343" s="665"/>
      <c r="E343" s="750" t="s">
        <v>0</v>
      </c>
      <c r="F343" s="751"/>
      <c r="G343" s="751"/>
      <c r="H343" s="751"/>
      <c r="I343" s="752"/>
      <c r="J343" s="744" t="s">
        <v>1</v>
      </c>
      <c r="K343" s="756"/>
      <c r="L343" s="744" t="s">
        <v>2</v>
      </c>
      <c r="M343" s="756"/>
      <c r="N343" s="564"/>
      <c r="O343" s="564"/>
      <c r="P343" s="744" t="s">
        <v>3</v>
      </c>
      <c r="Q343" s="745"/>
    </row>
    <row r="344" spans="1:17" ht="13.5" thickBot="1" x14ac:dyDescent="0.25">
      <c r="A344" s="128"/>
      <c r="B344" s="12" t="s">
        <v>27</v>
      </c>
      <c r="C344" s="12"/>
      <c r="D344" s="668"/>
      <c r="E344" s="753"/>
      <c r="F344" s="754"/>
      <c r="G344" s="754"/>
      <c r="H344" s="754"/>
      <c r="I344" s="755"/>
      <c r="J344" s="757"/>
      <c r="K344" s="758"/>
      <c r="L344" s="757"/>
      <c r="M344" s="758"/>
      <c r="N344" s="566"/>
      <c r="O344" s="566"/>
      <c r="P344" s="746"/>
      <c r="Q344" s="747"/>
    </row>
    <row r="345" spans="1:17" ht="13.5" thickBot="1" x14ac:dyDescent="0.25">
      <c r="A345" s="130"/>
      <c r="B345" s="36"/>
      <c r="C345" s="36"/>
      <c r="D345" s="669"/>
      <c r="E345" s="693"/>
      <c r="F345" s="693"/>
      <c r="G345" s="693"/>
      <c r="H345" s="693"/>
      <c r="I345" s="693"/>
      <c r="J345" s="553"/>
      <c r="K345" s="553"/>
      <c r="L345" s="553"/>
      <c r="M345" s="553"/>
      <c r="N345" s="553"/>
      <c r="O345" s="553"/>
      <c r="P345" s="553"/>
      <c r="Q345" s="568"/>
    </row>
    <row r="346" spans="1:17" x14ac:dyDescent="0.2">
      <c r="A346" s="131" t="s">
        <v>4</v>
      </c>
      <c r="B346" s="748" t="s">
        <v>5</v>
      </c>
      <c r="C346" s="15" t="s">
        <v>6</v>
      </c>
      <c r="D346" s="670" t="s">
        <v>7</v>
      </c>
      <c r="E346" s="696" t="s">
        <v>44</v>
      </c>
      <c r="F346" s="697" t="s">
        <v>40</v>
      </c>
      <c r="G346" s="697" t="s">
        <v>46</v>
      </c>
      <c r="H346" s="697" t="s">
        <v>48</v>
      </c>
      <c r="I346" s="698" t="s">
        <v>9</v>
      </c>
      <c r="J346" s="569" t="s">
        <v>8</v>
      </c>
      <c r="K346" s="571" t="s">
        <v>10</v>
      </c>
      <c r="L346" s="569" t="s">
        <v>8</v>
      </c>
      <c r="M346" s="571" t="s">
        <v>11</v>
      </c>
      <c r="N346" s="570" t="s">
        <v>22</v>
      </c>
      <c r="O346" s="570" t="s">
        <v>12</v>
      </c>
      <c r="P346" s="570" t="s">
        <v>23</v>
      </c>
      <c r="Q346" s="572"/>
    </row>
    <row r="347" spans="1:17" ht="13.5" thickBot="1" x14ac:dyDescent="0.25">
      <c r="A347" s="132" t="s">
        <v>13</v>
      </c>
      <c r="B347" s="749"/>
      <c r="C347" s="17" t="s">
        <v>14</v>
      </c>
      <c r="D347" s="671" t="s">
        <v>15</v>
      </c>
      <c r="E347" s="699" t="s">
        <v>45</v>
      </c>
      <c r="F347" s="700" t="s">
        <v>20</v>
      </c>
      <c r="G347" s="700" t="s">
        <v>47</v>
      </c>
      <c r="H347" s="704">
        <f>$H$8</f>
        <v>0</v>
      </c>
      <c r="I347" s="705">
        <f>$I$8</f>
        <v>0</v>
      </c>
      <c r="J347" s="573" t="s">
        <v>16</v>
      </c>
      <c r="K347" s="575"/>
      <c r="L347" s="573" t="s">
        <v>16</v>
      </c>
      <c r="M347" s="575" t="s">
        <v>17</v>
      </c>
      <c r="N347" s="574" t="s">
        <v>16</v>
      </c>
      <c r="O347" s="574"/>
      <c r="P347" s="574" t="s">
        <v>16</v>
      </c>
      <c r="Q347" s="576"/>
    </row>
    <row r="348" spans="1:17" x14ac:dyDescent="0.2">
      <c r="A348" s="277"/>
      <c r="B348" s="174"/>
      <c r="C348" s="149"/>
      <c r="D348" s="672"/>
      <c r="E348" s="146"/>
      <c r="F348" s="534">
        <f t="shared" ref="F348:F354" si="99">SUM(D348*E348/60)</f>
        <v>0</v>
      </c>
      <c r="G348" s="535">
        <f t="shared" ref="G348:G372" si="100">SUM(F348*$B$4)</f>
        <v>0</v>
      </c>
      <c r="H348" s="534">
        <f t="shared" ref="H348:H372" si="101">G348*$H$8</f>
        <v>0</v>
      </c>
      <c r="I348" s="536">
        <f t="shared" ref="I348:I372" si="102">(G348+H348)*$I$8</f>
        <v>0</v>
      </c>
      <c r="J348" s="183"/>
      <c r="K348" s="536">
        <f t="shared" ref="K348:K354" si="103">SUM(D348*J348)</f>
        <v>0</v>
      </c>
      <c r="L348" s="183"/>
      <c r="M348" s="536">
        <f t="shared" ref="M348:M354" si="104">SUM(D348*L348)</f>
        <v>0</v>
      </c>
      <c r="N348" s="534">
        <f>SUM(G348+H348+I348+K348+M348)</f>
        <v>0</v>
      </c>
      <c r="O348" s="534" t="e">
        <f>omkostninger!$K$34</f>
        <v>#DIV/0!</v>
      </c>
      <c r="P348" s="534" t="e">
        <f>SUM(O348*N348)</f>
        <v>#DIV/0!</v>
      </c>
      <c r="Q348" s="538" t="e">
        <f t="shared" ref="Q348:Q354" si="105">SUM(D348/P348)</f>
        <v>#DIV/0!</v>
      </c>
    </row>
    <row r="349" spans="1:17" x14ac:dyDescent="0.2">
      <c r="A349" s="278"/>
      <c r="B349" s="155"/>
      <c r="C349" s="153"/>
      <c r="D349" s="673"/>
      <c r="E349" s="144"/>
      <c r="F349" s="534">
        <f t="shared" si="99"/>
        <v>0</v>
      </c>
      <c r="G349" s="535">
        <f t="shared" si="100"/>
        <v>0</v>
      </c>
      <c r="H349" s="534">
        <f t="shared" si="101"/>
        <v>0</v>
      </c>
      <c r="I349" s="536">
        <f t="shared" si="102"/>
        <v>0</v>
      </c>
      <c r="J349" s="188"/>
      <c r="K349" s="536">
        <f t="shared" si="103"/>
        <v>0</v>
      </c>
      <c r="L349" s="188"/>
      <c r="M349" s="536">
        <f t="shared" si="104"/>
        <v>0</v>
      </c>
      <c r="N349" s="534">
        <f t="shared" ref="N349:N372" si="106">SUM(G349+H349+I349+K349+M349)</f>
        <v>0</v>
      </c>
      <c r="O349" s="534" t="e">
        <f>omkostninger!$K$34</f>
        <v>#DIV/0!</v>
      </c>
      <c r="P349" s="534" t="e">
        <f t="shared" ref="P349:P372" si="107">SUM(O349*N349)</f>
        <v>#DIV/0!</v>
      </c>
      <c r="Q349" s="538" t="e">
        <f t="shared" si="105"/>
        <v>#DIV/0!</v>
      </c>
    </row>
    <row r="350" spans="1:17" x14ac:dyDescent="0.2">
      <c r="A350" s="277"/>
      <c r="B350" s="174"/>
      <c r="C350" s="149"/>
      <c r="D350" s="672"/>
      <c r="E350" s="146"/>
      <c r="F350" s="534">
        <f t="shared" si="99"/>
        <v>0</v>
      </c>
      <c r="G350" s="535">
        <f t="shared" si="100"/>
        <v>0</v>
      </c>
      <c r="H350" s="534">
        <f t="shared" si="101"/>
        <v>0</v>
      </c>
      <c r="I350" s="536">
        <f t="shared" si="102"/>
        <v>0</v>
      </c>
      <c r="J350" s="183"/>
      <c r="K350" s="536">
        <f t="shared" si="103"/>
        <v>0</v>
      </c>
      <c r="L350" s="183"/>
      <c r="M350" s="536">
        <f t="shared" si="104"/>
        <v>0</v>
      </c>
      <c r="N350" s="534">
        <f t="shared" si="106"/>
        <v>0</v>
      </c>
      <c r="O350" s="534" t="e">
        <f>omkostninger!$K$34</f>
        <v>#DIV/0!</v>
      </c>
      <c r="P350" s="534" t="e">
        <f t="shared" si="107"/>
        <v>#DIV/0!</v>
      </c>
      <c r="Q350" s="538" t="e">
        <f t="shared" si="105"/>
        <v>#DIV/0!</v>
      </c>
    </row>
    <row r="351" spans="1:17" x14ac:dyDescent="0.2">
      <c r="A351" s="278"/>
      <c r="B351" s="155"/>
      <c r="C351" s="153"/>
      <c r="D351" s="673"/>
      <c r="E351" s="144"/>
      <c r="F351" s="534">
        <f t="shared" si="99"/>
        <v>0</v>
      </c>
      <c r="G351" s="535">
        <f t="shared" si="100"/>
        <v>0</v>
      </c>
      <c r="H351" s="534">
        <f t="shared" si="101"/>
        <v>0</v>
      </c>
      <c r="I351" s="536">
        <f t="shared" si="102"/>
        <v>0</v>
      </c>
      <c r="J351" s="188"/>
      <c r="K351" s="536">
        <f t="shared" si="103"/>
        <v>0</v>
      </c>
      <c r="L351" s="188"/>
      <c r="M351" s="536">
        <f t="shared" si="104"/>
        <v>0</v>
      </c>
      <c r="N351" s="534">
        <f t="shared" si="106"/>
        <v>0</v>
      </c>
      <c r="O351" s="534" t="e">
        <f>omkostninger!$K$34</f>
        <v>#DIV/0!</v>
      </c>
      <c r="P351" s="534" t="e">
        <f t="shared" si="107"/>
        <v>#DIV/0!</v>
      </c>
      <c r="Q351" s="538" t="e">
        <f t="shared" si="105"/>
        <v>#DIV/0!</v>
      </c>
    </row>
    <row r="352" spans="1:17" x14ac:dyDescent="0.2">
      <c r="A352" s="277"/>
      <c r="B352" s="174"/>
      <c r="C352" s="149"/>
      <c r="D352" s="672"/>
      <c r="E352" s="146"/>
      <c r="F352" s="534">
        <f t="shared" si="99"/>
        <v>0</v>
      </c>
      <c r="G352" s="535">
        <f t="shared" si="100"/>
        <v>0</v>
      </c>
      <c r="H352" s="534">
        <f t="shared" si="101"/>
        <v>0</v>
      </c>
      <c r="I352" s="536">
        <f t="shared" si="102"/>
        <v>0</v>
      </c>
      <c r="J352" s="183"/>
      <c r="K352" s="536">
        <f t="shared" si="103"/>
        <v>0</v>
      </c>
      <c r="L352" s="183"/>
      <c r="M352" s="536">
        <f t="shared" si="104"/>
        <v>0</v>
      </c>
      <c r="N352" s="534">
        <f t="shared" si="106"/>
        <v>0</v>
      </c>
      <c r="O352" s="534" t="e">
        <f>omkostninger!$K$34</f>
        <v>#DIV/0!</v>
      </c>
      <c r="P352" s="534" t="e">
        <f t="shared" si="107"/>
        <v>#DIV/0!</v>
      </c>
      <c r="Q352" s="538" t="e">
        <f t="shared" si="105"/>
        <v>#DIV/0!</v>
      </c>
    </row>
    <row r="353" spans="1:17" x14ac:dyDescent="0.2">
      <c r="A353" s="278"/>
      <c r="B353" s="155"/>
      <c r="C353" s="153"/>
      <c r="D353" s="673"/>
      <c r="E353" s="144"/>
      <c r="F353" s="534">
        <f t="shared" si="99"/>
        <v>0</v>
      </c>
      <c r="G353" s="535">
        <f t="shared" si="100"/>
        <v>0</v>
      </c>
      <c r="H353" s="534">
        <f t="shared" si="101"/>
        <v>0</v>
      </c>
      <c r="I353" s="536">
        <f t="shared" si="102"/>
        <v>0</v>
      </c>
      <c r="J353" s="188"/>
      <c r="K353" s="536">
        <f t="shared" si="103"/>
        <v>0</v>
      </c>
      <c r="L353" s="188"/>
      <c r="M353" s="536">
        <f t="shared" si="104"/>
        <v>0</v>
      </c>
      <c r="N353" s="534">
        <f t="shared" si="106"/>
        <v>0</v>
      </c>
      <c r="O353" s="534" t="e">
        <f>omkostninger!$K$34</f>
        <v>#DIV/0!</v>
      </c>
      <c r="P353" s="534" t="e">
        <f t="shared" si="107"/>
        <v>#DIV/0!</v>
      </c>
      <c r="Q353" s="538" t="e">
        <f t="shared" si="105"/>
        <v>#DIV/0!</v>
      </c>
    </row>
    <row r="354" spans="1:17" x14ac:dyDescent="0.2">
      <c r="A354" s="279"/>
      <c r="B354" s="185"/>
      <c r="C354" s="156"/>
      <c r="D354" s="672"/>
      <c r="E354" s="146"/>
      <c r="F354" s="534">
        <f t="shared" si="99"/>
        <v>0</v>
      </c>
      <c r="G354" s="535">
        <f t="shared" si="100"/>
        <v>0</v>
      </c>
      <c r="H354" s="534">
        <f t="shared" si="101"/>
        <v>0</v>
      </c>
      <c r="I354" s="536">
        <f t="shared" si="102"/>
        <v>0</v>
      </c>
      <c r="J354" s="539"/>
      <c r="K354" s="536">
        <f t="shared" si="103"/>
        <v>0</v>
      </c>
      <c r="L354" s="539"/>
      <c r="M354" s="536">
        <f t="shared" si="104"/>
        <v>0</v>
      </c>
      <c r="N354" s="534">
        <f t="shared" si="106"/>
        <v>0</v>
      </c>
      <c r="O354" s="534" t="e">
        <f>omkostninger!$K$34</f>
        <v>#DIV/0!</v>
      </c>
      <c r="P354" s="534" t="e">
        <f t="shared" si="107"/>
        <v>#DIV/0!</v>
      </c>
      <c r="Q354" s="538" t="e">
        <f t="shared" si="105"/>
        <v>#DIV/0!</v>
      </c>
    </row>
    <row r="355" spans="1:17" x14ac:dyDescent="0.2">
      <c r="A355" s="278"/>
      <c r="B355" s="155"/>
      <c r="C355" s="153"/>
      <c r="D355" s="673"/>
      <c r="E355" s="144"/>
      <c r="F355" s="534">
        <f t="shared" ref="F355:F372" si="108">SUM(D355*E355/60)</f>
        <v>0</v>
      </c>
      <c r="G355" s="535">
        <f t="shared" si="100"/>
        <v>0</v>
      </c>
      <c r="H355" s="534">
        <f t="shared" si="101"/>
        <v>0</v>
      </c>
      <c r="I355" s="536">
        <f t="shared" si="102"/>
        <v>0</v>
      </c>
      <c r="J355" s="188"/>
      <c r="K355" s="536">
        <f t="shared" ref="K355:K371" si="109">SUM(D355*J355)</f>
        <v>0</v>
      </c>
      <c r="L355" s="188"/>
      <c r="M355" s="536">
        <f t="shared" ref="M355:M372" si="110">SUM(D355*L355)</f>
        <v>0</v>
      </c>
      <c r="N355" s="534">
        <f t="shared" si="106"/>
        <v>0</v>
      </c>
      <c r="O355" s="534" t="e">
        <f>omkostninger!$K$34</f>
        <v>#DIV/0!</v>
      </c>
      <c r="P355" s="534" t="e">
        <f t="shared" si="107"/>
        <v>#DIV/0!</v>
      </c>
      <c r="Q355" s="538" t="e">
        <f t="shared" ref="Q355:Q372" si="111">SUM(D355/P355)</f>
        <v>#DIV/0!</v>
      </c>
    </row>
    <row r="356" spans="1:17" x14ac:dyDescent="0.2">
      <c r="A356" s="277"/>
      <c r="B356" s="185"/>
      <c r="C356" s="156"/>
      <c r="D356" s="672"/>
      <c r="E356" s="146"/>
      <c r="F356" s="534">
        <f t="shared" si="108"/>
        <v>0</v>
      </c>
      <c r="G356" s="535">
        <f t="shared" si="100"/>
        <v>0</v>
      </c>
      <c r="H356" s="534">
        <f t="shared" si="101"/>
        <v>0</v>
      </c>
      <c r="I356" s="536">
        <f t="shared" si="102"/>
        <v>0</v>
      </c>
      <c r="J356" s="183"/>
      <c r="K356" s="536">
        <f t="shared" si="109"/>
        <v>0</v>
      </c>
      <c r="L356" s="183"/>
      <c r="M356" s="536">
        <f t="shared" si="110"/>
        <v>0</v>
      </c>
      <c r="N356" s="534">
        <f t="shared" si="106"/>
        <v>0</v>
      </c>
      <c r="O356" s="534" t="e">
        <f>omkostninger!$K$34</f>
        <v>#DIV/0!</v>
      </c>
      <c r="P356" s="534" t="e">
        <f t="shared" si="107"/>
        <v>#DIV/0!</v>
      </c>
      <c r="Q356" s="538" t="e">
        <f t="shared" si="111"/>
        <v>#DIV/0!</v>
      </c>
    </row>
    <row r="357" spans="1:17" x14ac:dyDescent="0.2">
      <c r="A357" s="278"/>
      <c r="B357" s="155"/>
      <c r="C357" s="153"/>
      <c r="D357" s="673"/>
      <c r="E357" s="144"/>
      <c r="F357" s="534">
        <f t="shared" si="108"/>
        <v>0</v>
      </c>
      <c r="G357" s="535">
        <f t="shared" si="100"/>
        <v>0</v>
      </c>
      <c r="H357" s="534">
        <f t="shared" si="101"/>
        <v>0</v>
      </c>
      <c r="I357" s="536">
        <f t="shared" si="102"/>
        <v>0</v>
      </c>
      <c r="J357" s="188"/>
      <c r="K357" s="536">
        <f t="shared" si="109"/>
        <v>0</v>
      </c>
      <c r="L357" s="188"/>
      <c r="M357" s="536">
        <f t="shared" si="110"/>
        <v>0</v>
      </c>
      <c r="N357" s="534">
        <f t="shared" si="106"/>
        <v>0</v>
      </c>
      <c r="O357" s="534" t="e">
        <f>omkostninger!$K$34</f>
        <v>#DIV/0!</v>
      </c>
      <c r="P357" s="534" t="e">
        <f t="shared" si="107"/>
        <v>#DIV/0!</v>
      </c>
      <c r="Q357" s="538" t="e">
        <f t="shared" si="111"/>
        <v>#DIV/0!</v>
      </c>
    </row>
    <row r="358" spans="1:17" x14ac:dyDescent="0.2">
      <c r="A358" s="277"/>
      <c r="B358" s="174"/>
      <c r="C358" s="149"/>
      <c r="D358" s="672"/>
      <c r="E358" s="146"/>
      <c r="F358" s="534">
        <f t="shared" si="108"/>
        <v>0</v>
      </c>
      <c r="G358" s="535">
        <f t="shared" si="100"/>
        <v>0</v>
      </c>
      <c r="H358" s="534">
        <f t="shared" si="101"/>
        <v>0</v>
      </c>
      <c r="I358" s="536">
        <f t="shared" si="102"/>
        <v>0</v>
      </c>
      <c r="J358" s="183"/>
      <c r="K358" s="536">
        <f t="shared" si="109"/>
        <v>0</v>
      </c>
      <c r="L358" s="183"/>
      <c r="M358" s="536">
        <f t="shared" si="110"/>
        <v>0</v>
      </c>
      <c r="N358" s="534">
        <f t="shared" si="106"/>
        <v>0</v>
      </c>
      <c r="O358" s="534" t="e">
        <f>omkostninger!$K$34</f>
        <v>#DIV/0!</v>
      </c>
      <c r="P358" s="534" t="e">
        <f t="shared" si="107"/>
        <v>#DIV/0!</v>
      </c>
      <c r="Q358" s="538" t="e">
        <f t="shared" si="111"/>
        <v>#DIV/0!</v>
      </c>
    </row>
    <row r="359" spans="1:17" x14ac:dyDescent="0.2">
      <c r="A359" s="278"/>
      <c r="B359" s="155"/>
      <c r="C359" s="153"/>
      <c r="D359" s="673"/>
      <c r="E359" s="144"/>
      <c r="F359" s="534">
        <f t="shared" si="108"/>
        <v>0</v>
      </c>
      <c r="G359" s="535">
        <f t="shared" si="100"/>
        <v>0</v>
      </c>
      <c r="H359" s="534">
        <f t="shared" si="101"/>
        <v>0</v>
      </c>
      <c r="I359" s="536">
        <f t="shared" si="102"/>
        <v>0</v>
      </c>
      <c r="J359" s="188"/>
      <c r="K359" s="536">
        <f t="shared" si="109"/>
        <v>0</v>
      </c>
      <c r="L359" s="188"/>
      <c r="M359" s="536">
        <f t="shared" si="110"/>
        <v>0</v>
      </c>
      <c r="N359" s="534">
        <f t="shared" si="106"/>
        <v>0</v>
      </c>
      <c r="O359" s="534" t="e">
        <f>omkostninger!$K$34</f>
        <v>#DIV/0!</v>
      </c>
      <c r="P359" s="534" t="e">
        <f t="shared" si="107"/>
        <v>#DIV/0!</v>
      </c>
      <c r="Q359" s="538" t="e">
        <f t="shared" si="111"/>
        <v>#DIV/0!</v>
      </c>
    </row>
    <row r="360" spans="1:17" x14ac:dyDescent="0.2">
      <c r="A360" s="277"/>
      <c r="B360" s="174"/>
      <c r="C360" s="149"/>
      <c r="D360" s="672"/>
      <c r="E360" s="146"/>
      <c r="F360" s="534">
        <f t="shared" si="108"/>
        <v>0</v>
      </c>
      <c r="G360" s="535">
        <f t="shared" si="100"/>
        <v>0</v>
      </c>
      <c r="H360" s="534">
        <f t="shared" si="101"/>
        <v>0</v>
      </c>
      <c r="I360" s="536">
        <f t="shared" si="102"/>
        <v>0</v>
      </c>
      <c r="J360" s="183"/>
      <c r="K360" s="536">
        <f t="shared" si="109"/>
        <v>0</v>
      </c>
      <c r="L360" s="183"/>
      <c r="M360" s="536">
        <f t="shared" si="110"/>
        <v>0</v>
      </c>
      <c r="N360" s="534">
        <f t="shared" si="106"/>
        <v>0</v>
      </c>
      <c r="O360" s="534" t="e">
        <f>omkostninger!$K$34</f>
        <v>#DIV/0!</v>
      </c>
      <c r="P360" s="534" t="e">
        <f t="shared" si="107"/>
        <v>#DIV/0!</v>
      </c>
      <c r="Q360" s="538" t="e">
        <f t="shared" si="111"/>
        <v>#DIV/0!</v>
      </c>
    </row>
    <row r="361" spans="1:17" x14ac:dyDescent="0.2">
      <c r="A361" s="278"/>
      <c r="B361" s="155"/>
      <c r="C361" s="153"/>
      <c r="D361" s="673"/>
      <c r="E361" s="144"/>
      <c r="F361" s="534">
        <f t="shared" si="108"/>
        <v>0</v>
      </c>
      <c r="G361" s="535">
        <f t="shared" si="100"/>
        <v>0</v>
      </c>
      <c r="H361" s="534">
        <f t="shared" si="101"/>
        <v>0</v>
      </c>
      <c r="I361" s="536">
        <f t="shared" si="102"/>
        <v>0</v>
      </c>
      <c r="J361" s="188"/>
      <c r="K361" s="536">
        <f t="shared" si="109"/>
        <v>0</v>
      </c>
      <c r="L361" s="188"/>
      <c r="M361" s="536">
        <f t="shared" si="110"/>
        <v>0</v>
      </c>
      <c r="N361" s="534">
        <f t="shared" si="106"/>
        <v>0</v>
      </c>
      <c r="O361" s="534" t="e">
        <f>omkostninger!$K$34</f>
        <v>#DIV/0!</v>
      </c>
      <c r="P361" s="534" t="e">
        <f t="shared" si="107"/>
        <v>#DIV/0!</v>
      </c>
      <c r="Q361" s="538" t="e">
        <f t="shared" si="111"/>
        <v>#DIV/0!</v>
      </c>
    </row>
    <row r="362" spans="1:17" x14ac:dyDescent="0.2">
      <c r="A362" s="277"/>
      <c r="B362" s="174"/>
      <c r="C362" s="149"/>
      <c r="D362" s="672"/>
      <c r="E362" s="145"/>
      <c r="F362" s="534">
        <f t="shared" si="108"/>
        <v>0</v>
      </c>
      <c r="G362" s="535">
        <f t="shared" si="100"/>
        <v>0</v>
      </c>
      <c r="H362" s="534">
        <f t="shared" si="101"/>
        <v>0</v>
      </c>
      <c r="I362" s="536">
        <f t="shared" si="102"/>
        <v>0</v>
      </c>
      <c r="J362" s="539"/>
      <c r="K362" s="536">
        <f t="shared" si="109"/>
        <v>0</v>
      </c>
      <c r="L362" s="539"/>
      <c r="M362" s="536">
        <f t="shared" si="110"/>
        <v>0</v>
      </c>
      <c r="N362" s="534">
        <f t="shared" si="106"/>
        <v>0</v>
      </c>
      <c r="O362" s="534" t="e">
        <f>omkostninger!$K$34</f>
        <v>#DIV/0!</v>
      </c>
      <c r="P362" s="534" t="e">
        <f t="shared" si="107"/>
        <v>#DIV/0!</v>
      </c>
      <c r="Q362" s="538" t="e">
        <f t="shared" si="111"/>
        <v>#DIV/0!</v>
      </c>
    </row>
    <row r="363" spans="1:17" x14ac:dyDescent="0.2">
      <c r="A363" s="278"/>
      <c r="B363" s="155"/>
      <c r="C363" s="153"/>
      <c r="D363" s="673"/>
      <c r="E363" s="144"/>
      <c r="F363" s="534">
        <f t="shared" si="108"/>
        <v>0</v>
      </c>
      <c r="G363" s="535">
        <f t="shared" si="100"/>
        <v>0</v>
      </c>
      <c r="H363" s="534">
        <f t="shared" si="101"/>
        <v>0</v>
      </c>
      <c r="I363" s="536">
        <f t="shared" si="102"/>
        <v>0</v>
      </c>
      <c r="J363" s="188"/>
      <c r="K363" s="536">
        <f t="shared" si="109"/>
        <v>0</v>
      </c>
      <c r="L363" s="188"/>
      <c r="M363" s="536">
        <f t="shared" si="110"/>
        <v>0</v>
      </c>
      <c r="N363" s="534">
        <f t="shared" si="106"/>
        <v>0</v>
      </c>
      <c r="O363" s="534" t="e">
        <f>omkostninger!$K$34</f>
        <v>#DIV/0!</v>
      </c>
      <c r="P363" s="534" t="e">
        <f t="shared" si="107"/>
        <v>#DIV/0!</v>
      </c>
      <c r="Q363" s="538" t="e">
        <f t="shared" si="111"/>
        <v>#DIV/0!</v>
      </c>
    </row>
    <row r="364" spans="1:17" x14ac:dyDescent="0.2">
      <c r="A364" s="277"/>
      <c r="B364" s="174"/>
      <c r="C364" s="149"/>
      <c r="D364" s="672"/>
      <c r="E364" s="146"/>
      <c r="F364" s="534">
        <f t="shared" si="108"/>
        <v>0</v>
      </c>
      <c r="G364" s="535">
        <f t="shared" si="100"/>
        <v>0</v>
      </c>
      <c r="H364" s="534">
        <f t="shared" si="101"/>
        <v>0</v>
      </c>
      <c r="I364" s="536">
        <f t="shared" si="102"/>
        <v>0</v>
      </c>
      <c r="J364" s="183"/>
      <c r="K364" s="536">
        <f t="shared" si="109"/>
        <v>0</v>
      </c>
      <c r="L364" s="183"/>
      <c r="M364" s="536">
        <f t="shared" si="110"/>
        <v>0</v>
      </c>
      <c r="N364" s="534">
        <f t="shared" si="106"/>
        <v>0</v>
      </c>
      <c r="O364" s="534" t="e">
        <f>omkostninger!$K$34</f>
        <v>#DIV/0!</v>
      </c>
      <c r="P364" s="534" t="e">
        <f t="shared" si="107"/>
        <v>#DIV/0!</v>
      </c>
      <c r="Q364" s="538" t="e">
        <f t="shared" si="111"/>
        <v>#DIV/0!</v>
      </c>
    </row>
    <row r="365" spans="1:17" x14ac:dyDescent="0.2">
      <c r="A365" s="278"/>
      <c r="B365" s="155"/>
      <c r="C365" s="153"/>
      <c r="D365" s="673"/>
      <c r="E365" s="144"/>
      <c r="F365" s="534">
        <f t="shared" si="108"/>
        <v>0</v>
      </c>
      <c r="G365" s="535">
        <f t="shared" si="100"/>
        <v>0</v>
      </c>
      <c r="H365" s="534">
        <f t="shared" si="101"/>
        <v>0</v>
      </c>
      <c r="I365" s="536">
        <f t="shared" si="102"/>
        <v>0</v>
      </c>
      <c r="J365" s="188"/>
      <c r="K365" s="536">
        <f t="shared" si="109"/>
        <v>0</v>
      </c>
      <c r="L365" s="188"/>
      <c r="M365" s="536">
        <f t="shared" si="110"/>
        <v>0</v>
      </c>
      <c r="N365" s="534">
        <f t="shared" si="106"/>
        <v>0</v>
      </c>
      <c r="O365" s="534" t="e">
        <f>omkostninger!$K$34</f>
        <v>#DIV/0!</v>
      </c>
      <c r="P365" s="534" t="e">
        <f t="shared" si="107"/>
        <v>#DIV/0!</v>
      </c>
      <c r="Q365" s="538" t="e">
        <f t="shared" si="111"/>
        <v>#DIV/0!</v>
      </c>
    </row>
    <row r="366" spans="1:17" x14ac:dyDescent="0.2">
      <c r="A366" s="277"/>
      <c r="B366" s="174"/>
      <c r="C366" s="149"/>
      <c r="D366" s="672"/>
      <c r="E366" s="146"/>
      <c r="F366" s="534">
        <f t="shared" si="108"/>
        <v>0</v>
      </c>
      <c r="G366" s="535">
        <f t="shared" si="100"/>
        <v>0</v>
      </c>
      <c r="H366" s="534">
        <f t="shared" si="101"/>
        <v>0</v>
      </c>
      <c r="I366" s="536">
        <f t="shared" si="102"/>
        <v>0</v>
      </c>
      <c r="J366" s="183"/>
      <c r="K366" s="536">
        <f t="shared" si="109"/>
        <v>0</v>
      </c>
      <c r="L366" s="183"/>
      <c r="M366" s="536">
        <f t="shared" si="110"/>
        <v>0</v>
      </c>
      <c r="N366" s="534">
        <f t="shared" si="106"/>
        <v>0</v>
      </c>
      <c r="O366" s="534" t="e">
        <f>omkostninger!$K$34</f>
        <v>#DIV/0!</v>
      </c>
      <c r="P366" s="534" t="e">
        <f t="shared" si="107"/>
        <v>#DIV/0!</v>
      </c>
      <c r="Q366" s="538" t="e">
        <f t="shared" si="111"/>
        <v>#DIV/0!</v>
      </c>
    </row>
    <row r="367" spans="1:17" x14ac:dyDescent="0.2">
      <c r="A367" s="278"/>
      <c r="B367" s="155"/>
      <c r="C367" s="153"/>
      <c r="D367" s="673"/>
      <c r="E367" s="144"/>
      <c r="F367" s="534">
        <f t="shared" si="108"/>
        <v>0</v>
      </c>
      <c r="G367" s="535">
        <f t="shared" si="100"/>
        <v>0</v>
      </c>
      <c r="H367" s="534">
        <f t="shared" si="101"/>
        <v>0</v>
      </c>
      <c r="I367" s="536">
        <f t="shared" si="102"/>
        <v>0</v>
      </c>
      <c r="J367" s="188"/>
      <c r="K367" s="536">
        <f t="shared" si="109"/>
        <v>0</v>
      </c>
      <c r="L367" s="188"/>
      <c r="M367" s="536">
        <f t="shared" si="110"/>
        <v>0</v>
      </c>
      <c r="N367" s="534">
        <f t="shared" si="106"/>
        <v>0</v>
      </c>
      <c r="O367" s="534" t="e">
        <f>omkostninger!$K$34</f>
        <v>#DIV/0!</v>
      </c>
      <c r="P367" s="534" t="e">
        <f t="shared" si="107"/>
        <v>#DIV/0!</v>
      </c>
      <c r="Q367" s="538" t="e">
        <f t="shared" si="111"/>
        <v>#DIV/0!</v>
      </c>
    </row>
    <row r="368" spans="1:17" x14ac:dyDescent="0.2">
      <c r="A368" s="277"/>
      <c r="B368" s="174"/>
      <c r="C368" s="149"/>
      <c r="D368" s="672"/>
      <c r="E368" s="146"/>
      <c r="F368" s="534">
        <f t="shared" si="108"/>
        <v>0</v>
      </c>
      <c r="G368" s="535">
        <f t="shared" si="100"/>
        <v>0</v>
      </c>
      <c r="H368" s="534">
        <f t="shared" si="101"/>
        <v>0</v>
      </c>
      <c r="I368" s="536">
        <f t="shared" si="102"/>
        <v>0</v>
      </c>
      <c r="J368" s="183"/>
      <c r="K368" s="536">
        <f t="shared" si="109"/>
        <v>0</v>
      </c>
      <c r="L368" s="183"/>
      <c r="M368" s="536">
        <f t="shared" si="110"/>
        <v>0</v>
      </c>
      <c r="N368" s="534">
        <f t="shared" si="106"/>
        <v>0</v>
      </c>
      <c r="O368" s="534" t="e">
        <f>omkostninger!$K$34</f>
        <v>#DIV/0!</v>
      </c>
      <c r="P368" s="534" t="e">
        <f t="shared" si="107"/>
        <v>#DIV/0!</v>
      </c>
      <c r="Q368" s="538" t="e">
        <f t="shared" si="111"/>
        <v>#DIV/0!</v>
      </c>
    </row>
    <row r="369" spans="1:17" x14ac:dyDescent="0.2">
      <c r="A369" s="278"/>
      <c r="B369" s="155"/>
      <c r="C369" s="153"/>
      <c r="D369" s="673"/>
      <c r="E369" s="144"/>
      <c r="F369" s="534">
        <f t="shared" si="108"/>
        <v>0</v>
      </c>
      <c r="G369" s="535">
        <f t="shared" si="100"/>
        <v>0</v>
      </c>
      <c r="H369" s="534">
        <f t="shared" si="101"/>
        <v>0</v>
      </c>
      <c r="I369" s="536">
        <f t="shared" si="102"/>
        <v>0</v>
      </c>
      <c r="J369" s="188"/>
      <c r="K369" s="536">
        <f t="shared" si="109"/>
        <v>0</v>
      </c>
      <c r="L369" s="188"/>
      <c r="M369" s="536">
        <f t="shared" si="110"/>
        <v>0</v>
      </c>
      <c r="N369" s="534">
        <f t="shared" si="106"/>
        <v>0</v>
      </c>
      <c r="O369" s="534" t="e">
        <f>omkostninger!$K$34</f>
        <v>#DIV/0!</v>
      </c>
      <c r="P369" s="534" t="e">
        <f t="shared" si="107"/>
        <v>#DIV/0!</v>
      </c>
      <c r="Q369" s="538" t="e">
        <f t="shared" si="111"/>
        <v>#DIV/0!</v>
      </c>
    </row>
    <row r="370" spans="1:17" x14ac:dyDescent="0.2">
      <c r="A370" s="277"/>
      <c r="B370" s="174"/>
      <c r="C370" s="158"/>
      <c r="D370" s="674"/>
      <c r="E370" s="145"/>
      <c r="F370" s="534">
        <f t="shared" si="108"/>
        <v>0</v>
      </c>
      <c r="G370" s="535">
        <f t="shared" si="100"/>
        <v>0</v>
      </c>
      <c r="H370" s="534">
        <f t="shared" si="101"/>
        <v>0</v>
      </c>
      <c r="I370" s="536">
        <f t="shared" si="102"/>
        <v>0</v>
      </c>
      <c r="J370" s="539"/>
      <c r="K370" s="536">
        <f t="shared" si="109"/>
        <v>0</v>
      </c>
      <c r="L370" s="539"/>
      <c r="M370" s="536">
        <f t="shared" si="110"/>
        <v>0</v>
      </c>
      <c r="N370" s="534">
        <f t="shared" si="106"/>
        <v>0</v>
      </c>
      <c r="O370" s="534" t="e">
        <f>omkostninger!$K$34</f>
        <v>#DIV/0!</v>
      </c>
      <c r="P370" s="534" t="e">
        <f t="shared" si="107"/>
        <v>#DIV/0!</v>
      </c>
      <c r="Q370" s="538" t="e">
        <f t="shared" si="111"/>
        <v>#DIV/0!</v>
      </c>
    </row>
    <row r="371" spans="1:17" x14ac:dyDescent="0.2">
      <c r="A371" s="278"/>
      <c r="B371" s="155"/>
      <c r="C371" s="153"/>
      <c r="D371" s="673"/>
      <c r="E371" s="144"/>
      <c r="F371" s="534">
        <f t="shared" si="108"/>
        <v>0</v>
      </c>
      <c r="G371" s="535">
        <f t="shared" si="100"/>
        <v>0</v>
      </c>
      <c r="H371" s="534">
        <f t="shared" si="101"/>
        <v>0</v>
      </c>
      <c r="I371" s="536">
        <f t="shared" si="102"/>
        <v>0</v>
      </c>
      <c r="J371" s="188"/>
      <c r="K371" s="536">
        <f t="shared" si="109"/>
        <v>0</v>
      </c>
      <c r="L371" s="188"/>
      <c r="M371" s="536">
        <f t="shared" si="110"/>
        <v>0</v>
      </c>
      <c r="N371" s="534">
        <f t="shared" si="106"/>
        <v>0</v>
      </c>
      <c r="O371" s="534" t="e">
        <f>omkostninger!$K$34</f>
        <v>#DIV/0!</v>
      </c>
      <c r="P371" s="534" t="e">
        <f t="shared" si="107"/>
        <v>#DIV/0!</v>
      </c>
      <c r="Q371" s="538" t="e">
        <f t="shared" si="111"/>
        <v>#DIV/0!</v>
      </c>
    </row>
    <row r="372" spans="1:17" ht="13.5" thickBot="1" x14ac:dyDescent="0.25">
      <c r="A372" s="277"/>
      <c r="B372" s="174"/>
      <c r="C372" s="149"/>
      <c r="D372" s="672"/>
      <c r="E372" s="146"/>
      <c r="F372" s="534">
        <f t="shared" si="108"/>
        <v>0</v>
      </c>
      <c r="G372" s="535">
        <f t="shared" si="100"/>
        <v>0</v>
      </c>
      <c r="H372" s="534">
        <f t="shared" si="101"/>
        <v>0</v>
      </c>
      <c r="I372" s="536">
        <f t="shared" si="102"/>
        <v>0</v>
      </c>
      <c r="J372" s="183"/>
      <c r="K372" s="536">
        <f>SUM(D372*J372)</f>
        <v>0</v>
      </c>
      <c r="L372" s="183"/>
      <c r="M372" s="536">
        <f t="shared" si="110"/>
        <v>0</v>
      </c>
      <c r="N372" s="534">
        <f t="shared" si="106"/>
        <v>0</v>
      </c>
      <c r="O372" s="534" t="e">
        <f>omkostninger!$K$34</f>
        <v>#DIV/0!</v>
      </c>
      <c r="P372" s="534" t="e">
        <f t="shared" si="107"/>
        <v>#DIV/0!</v>
      </c>
      <c r="Q372" s="538" t="e">
        <f t="shared" si="111"/>
        <v>#DIV/0!</v>
      </c>
    </row>
    <row r="373" spans="1:17" ht="13.5" thickBot="1" x14ac:dyDescent="0.25">
      <c r="A373" s="134" t="s">
        <v>37</v>
      </c>
      <c r="B373" s="36"/>
      <c r="C373" s="70"/>
      <c r="D373" s="679"/>
      <c r="E373" s="71"/>
      <c r="F373" s="541">
        <f>SUM(F348:F372)</f>
        <v>0</v>
      </c>
      <c r="G373" s="541">
        <f>SUM(G348:G372)</f>
        <v>0</v>
      </c>
      <c r="H373" s="541">
        <f>SUM(H348:H372)</f>
        <v>0</v>
      </c>
      <c r="I373" s="541">
        <f>SUM(I348:I372)</f>
        <v>0</v>
      </c>
      <c r="J373" s="542"/>
      <c r="K373" s="541">
        <f>SUM(K348:K372)</f>
        <v>0</v>
      </c>
      <c r="L373" s="542"/>
      <c r="M373" s="541">
        <f>SUM(M348:M372)</f>
        <v>0</v>
      </c>
      <c r="N373" s="541">
        <f>SUM(N348:N372)</f>
        <v>0</v>
      </c>
      <c r="O373" s="543"/>
      <c r="P373" s="541" t="e">
        <f>SUM(P348:P372)</f>
        <v>#DIV/0!</v>
      </c>
      <c r="Q373" s="544"/>
    </row>
    <row r="374" spans="1:17" ht="13.5" thickBot="1" x14ac:dyDescent="0.25">
      <c r="A374" s="135"/>
      <c r="B374" s="110"/>
      <c r="C374" s="111"/>
      <c r="D374" s="663"/>
      <c r="E374" s="112"/>
      <c r="F374" s="545"/>
      <c r="G374" s="545"/>
      <c r="H374" s="545"/>
      <c r="I374" s="546"/>
      <c r="J374" s="547"/>
      <c r="K374" s="546"/>
      <c r="L374" s="547"/>
      <c r="M374" s="546"/>
      <c r="N374" s="548"/>
      <c r="O374" s="549"/>
      <c r="P374" s="545"/>
      <c r="Q374" s="550"/>
    </row>
    <row r="375" spans="1:17" ht="21" thickTop="1" x14ac:dyDescent="0.3">
      <c r="A375" s="60"/>
      <c r="B375" s="61"/>
      <c r="C375" s="61"/>
      <c r="D375" s="664"/>
      <c r="E375" s="689"/>
      <c r="F375" s="551"/>
      <c r="G375" s="551"/>
      <c r="H375" s="551"/>
      <c r="I375" s="551"/>
      <c r="J375" s="551"/>
      <c r="K375" s="551"/>
      <c r="L375" s="551"/>
      <c r="M375" s="551"/>
      <c r="N375" s="552"/>
      <c r="O375" s="553"/>
      <c r="P375" s="554"/>
      <c r="Q375" s="555"/>
    </row>
    <row r="376" spans="1:17" ht="6.75" customHeight="1" x14ac:dyDescent="0.2">
      <c r="A376" s="6"/>
      <c r="B376" s="7"/>
      <c r="C376" s="7"/>
      <c r="D376" s="665"/>
      <c r="E376" s="690"/>
      <c r="F376" s="556"/>
      <c r="G376" s="556"/>
      <c r="H376" s="556"/>
      <c r="I376" s="556"/>
      <c r="J376" s="556"/>
      <c r="K376" s="556"/>
      <c r="L376" s="556"/>
      <c r="M376" s="556"/>
      <c r="N376" s="556"/>
      <c r="O376" s="556"/>
      <c r="P376" s="556"/>
      <c r="Q376" s="556"/>
    </row>
    <row r="377" spans="1:17" x14ac:dyDescent="0.2">
      <c r="A377" s="6"/>
      <c r="B377" s="7"/>
      <c r="C377" s="7"/>
      <c r="D377" s="665"/>
      <c r="E377" s="690"/>
      <c r="F377" s="556"/>
      <c r="G377" s="556"/>
      <c r="H377" s="556"/>
      <c r="I377" s="556"/>
      <c r="J377" s="556"/>
      <c r="K377" s="556"/>
      <c r="L377" s="556"/>
      <c r="M377" s="556"/>
      <c r="N377" s="556"/>
      <c r="O377" s="556"/>
      <c r="P377" s="556"/>
      <c r="Q377" s="556"/>
    </row>
    <row r="378" spans="1:17" ht="13.5" thickBot="1" x14ac:dyDescent="0.25">
      <c r="D378" s="666"/>
      <c r="E378" s="103"/>
      <c r="F378" s="557"/>
      <c r="G378" s="557"/>
      <c r="H378" s="557"/>
      <c r="I378" s="557"/>
      <c r="J378" s="557"/>
      <c r="K378" s="557"/>
      <c r="L378" s="557"/>
      <c r="M378" s="557"/>
      <c r="N378" s="557"/>
      <c r="O378" s="557"/>
      <c r="P378" s="557"/>
      <c r="Q378" s="557"/>
    </row>
    <row r="379" spans="1:17" ht="21.75" thickTop="1" thickBot="1" x14ac:dyDescent="0.35">
      <c r="A379" s="136"/>
      <c r="B379" s="137" t="s">
        <v>18</v>
      </c>
      <c r="C379" s="137"/>
      <c r="D379" s="667"/>
      <c r="E379" s="692"/>
      <c r="F379" s="558"/>
      <c r="G379" s="558"/>
      <c r="H379" s="558"/>
      <c r="I379" s="558"/>
      <c r="J379" s="558"/>
      <c r="K379" s="559" t="s">
        <v>113</v>
      </c>
      <c r="L379" s="559"/>
      <c r="M379" s="559"/>
      <c r="N379" s="560"/>
      <c r="O379" s="561"/>
      <c r="P379" s="562" t="s">
        <v>80</v>
      </c>
      <c r="Q379" s="563">
        <v>2</v>
      </c>
    </row>
    <row r="380" spans="1:17" x14ac:dyDescent="0.2">
      <c r="A380" s="127"/>
      <c r="B380" s="7"/>
      <c r="C380" s="7"/>
      <c r="D380" s="665"/>
      <c r="E380" s="690"/>
      <c r="F380" s="691"/>
      <c r="G380" s="691"/>
      <c r="H380" s="693"/>
      <c r="I380" s="693"/>
      <c r="J380" s="553"/>
      <c r="K380" s="556"/>
      <c r="L380" s="556"/>
      <c r="M380" s="556"/>
      <c r="N380" s="564"/>
      <c r="O380" s="564"/>
      <c r="P380" s="564"/>
      <c r="Q380" s="565"/>
    </row>
    <row r="381" spans="1:17" ht="13.5" thickBot="1" x14ac:dyDescent="0.25">
      <c r="A381" s="128"/>
      <c r="B381" s="12"/>
      <c r="C381" s="12"/>
      <c r="D381" s="668"/>
      <c r="E381" s="694"/>
      <c r="F381" s="695"/>
      <c r="G381" s="695"/>
      <c r="H381" s="695"/>
      <c r="I381" s="695"/>
      <c r="J381" s="566"/>
      <c r="K381" s="566"/>
      <c r="L381" s="566"/>
      <c r="M381" s="566"/>
      <c r="N381" s="566"/>
      <c r="O381" s="566"/>
      <c r="P381" s="566"/>
      <c r="Q381" s="567"/>
    </row>
    <row r="382" spans="1:17" x14ac:dyDescent="0.2">
      <c r="A382" s="129"/>
      <c r="B382" s="73"/>
      <c r="C382" s="73"/>
      <c r="D382" s="665"/>
      <c r="E382" s="750" t="s">
        <v>0</v>
      </c>
      <c r="F382" s="751"/>
      <c r="G382" s="751"/>
      <c r="H382" s="751"/>
      <c r="I382" s="752"/>
      <c r="J382" s="744" t="s">
        <v>1</v>
      </c>
      <c r="K382" s="756"/>
      <c r="L382" s="744" t="s">
        <v>2</v>
      </c>
      <c r="M382" s="756"/>
      <c r="N382" s="564"/>
      <c r="O382" s="564"/>
      <c r="P382" s="744" t="s">
        <v>3</v>
      </c>
      <c r="Q382" s="745"/>
    </row>
    <row r="383" spans="1:17" ht="13.5" thickBot="1" x14ac:dyDescent="0.25">
      <c r="A383" s="128"/>
      <c r="B383" s="12" t="s">
        <v>27</v>
      </c>
      <c r="C383" s="12"/>
      <c r="D383" s="668"/>
      <c r="E383" s="753"/>
      <c r="F383" s="754"/>
      <c r="G383" s="754"/>
      <c r="H383" s="754"/>
      <c r="I383" s="755"/>
      <c r="J383" s="757"/>
      <c r="K383" s="758"/>
      <c r="L383" s="757"/>
      <c r="M383" s="758"/>
      <c r="N383" s="566"/>
      <c r="O383" s="566"/>
      <c r="P383" s="746"/>
      <c r="Q383" s="747"/>
    </row>
    <row r="384" spans="1:17" ht="13.5" thickBot="1" x14ac:dyDescent="0.25">
      <c r="A384" s="130"/>
      <c r="B384" s="36"/>
      <c r="C384" s="36"/>
      <c r="D384" s="669"/>
      <c r="E384" s="693"/>
      <c r="F384" s="693"/>
      <c r="G384" s="693"/>
      <c r="H384" s="693"/>
      <c r="I384" s="693"/>
      <c r="J384" s="553"/>
      <c r="K384" s="553"/>
      <c r="L384" s="553"/>
      <c r="M384" s="553"/>
      <c r="N384" s="553"/>
      <c r="O384" s="553"/>
      <c r="P384" s="553"/>
      <c r="Q384" s="568"/>
    </row>
    <row r="385" spans="1:17" x14ac:dyDescent="0.2">
      <c r="A385" s="131" t="s">
        <v>4</v>
      </c>
      <c r="B385" s="748" t="s">
        <v>5</v>
      </c>
      <c r="C385" s="15" t="s">
        <v>6</v>
      </c>
      <c r="D385" s="670" t="s">
        <v>7</v>
      </c>
      <c r="E385" s="696" t="s">
        <v>44</v>
      </c>
      <c r="F385" s="697" t="s">
        <v>40</v>
      </c>
      <c r="G385" s="697" t="s">
        <v>46</v>
      </c>
      <c r="H385" s="697" t="s">
        <v>48</v>
      </c>
      <c r="I385" s="698" t="s">
        <v>9</v>
      </c>
      <c r="J385" s="569" t="s">
        <v>8</v>
      </c>
      <c r="K385" s="571" t="s">
        <v>10</v>
      </c>
      <c r="L385" s="569" t="s">
        <v>8</v>
      </c>
      <c r="M385" s="571" t="s">
        <v>11</v>
      </c>
      <c r="N385" s="570" t="s">
        <v>22</v>
      </c>
      <c r="O385" s="570" t="s">
        <v>12</v>
      </c>
      <c r="P385" s="570" t="s">
        <v>23</v>
      </c>
      <c r="Q385" s="572"/>
    </row>
    <row r="386" spans="1:17" ht="13.5" thickBot="1" x14ac:dyDescent="0.25">
      <c r="A386" s="132" t="s">
        <v>13</v>
      </c>
      <c r="B386" s="749"/>
      <c r="C386" s="17" t="s">
        <v>14</v>
      </c>
      <c r="D386" s="671" t="s">
        <v>15</v>
      </c>
      <c r="E386" s="699" t="s">
        <v>45</v>
      </c>
      <c r="F386" s="700" t="s">
        <v>20</v>
      </c>
      <c r="G386" s="700" t="s">
        <v>47</v>
      </c>
      <c r="H386" s="700">
        <f>$H$8</f>
        <v>0</v>
      </c>
      <c r="I386" s="701">
        <f>$I$8</f>
        <v>0</v>
      </c>
      <c r="J386" s="573" t="s">
        <v>16</v>
      </c>
      <c r="K386" s="575"/>
      <c r="L386" s="573" t="s">
        <v>16</v>
      </c>
      <c r="M386" s="575" t="s">
        <v>17</v>
      </c>
      <c r="N386" s="574" t="s">
        <v>16</v>
      </c>
      <c r="O386" s="574"/>
      <c r="P386" s="574" t="s">
        <v>16</v>
      </c>
      <c r="Q386" s="576"/>
    </row>
    <row r="387" spans="1:17" x14ac:dyDescent="0.2">
      <c r="A387" s="277"/>
      <c r="B387" s="174"/>
      <c r="C387" s="149"/>
      <c r="D387" s="672"/>
      <c r="E387" s="146"/>
      <c r="F387" s="534">
        <f t="shared" ref="F387:F411" si="112">SUM(D387*E387/60)</f>
        <v>0</v>
      </c>
      <c r="G387" s="535">
        <f t="shared" ref="G387:G411" si="113">SUM(F387*$B$4)</f>
        <v>0</v>
      </c>
      <c r="H387" s="534">
        <f t="shared" ref="H387:H411" si="114">G387*$H$8</f>
        <v>0</v>
      </c>
      <c r="I387" s="536">
        <f t="shared" ref="I387:I411" si="115">(G387+H387)*$I$8</f>
        <v>0</v>
      </c>
      <c r="J387" s="183"/>
      <c r="K387" s="536">
        <f>SUM(D387*J387)</f>
        <v>0</v>
      </c>
      <c r="L387" s="183"/>
      <c r="M387" s="536">
        <f t="shared" ref="M387:M411" si="116">SUM(D387*L387)</f>
        <v>0</v>
      </c>
      <c r="N387" s="534">
        <f>SUM(G387+H387+I387+K387+M387)</f>
        <v>0</v>
      </c>
      <c r="O387" s="534" t="e">
        <f>omkostninger!$K$34</f>
        <v>#DIV/0!</v>
      </c>
      <c r="P387" s="534" t="e">
        <f t="shared" ref="P387:P410" si="117">SUM(O387*N387)</f>
        <v>#DIV/0!</v>
      </c>
      <c r="Q387" s="538" t="e">
        <f>SUM(D387/P387)</f>
        <v>#DIV/0!</v>
      </c>
    </row>
    <row r="388" spans="1:17" x14ac:dyDescent="0.2">
      <c r="A388" s="278"/>
      <c r="B388" s="155"/>
      <c r="C388" s="153"/>
      <c r="D388" s="673"/>
      <c r="E388" s="144"/>
      <c r="F388" s="534">
        <f t="shared" si="112"/>
        <v>0</v>
      </c>
      <c r="G388" s="535">
        <f t="shared" si="113"/>
        <v>0</v>
      </c>
      <c r="H388" s="534">
        <f t="shared" si="114"/>
        <v>0</v>
      </c>
      <c r="I388" s="536">
        <f t="shared" si="115"/>
        <v>0</v>
      </c>
      <c r="J388" s="188"/>
      <c r="K388" s="536">
        <f t="shared" ref="K388:K410" si="118">SUM(D388*J388)</f>
        <v>0</v>
      </c>
      <c r="L388" s="188"/>
      <c r="M388" s="536">
        <f t="shared" si="116"/>
        <v>0</v>
      </c>
      <c r="N388" s="534">
        <f t="shared" ref="N388:N411" si="119">SUM(G388+H388+I388+K388+M388)</f>
        <v>0</v>
      </c>
      <c r="O388" s="534" t="e">
        <f>omkostninger!$K$34</f>
        <v>#DIV/0!</v>
      </c>
      <c r="P388" s="534" t="e">
        <f t="shared" si="117"/>
        <v>#DIV/0!</v>
      </c>
      <c r="Q388" s="538" t="e">
        <f t="shared" ref="Q388:Q411" si="120">SUM(D388/P388)</f>
        <v>#DIV/0!</v>
      </c>
    </row>
    <row r="389" spans="1:17" x14ac:dyDescent="0.2">
      <c r="A389" s="277"/>
      <c r="B389" s="174"/>
      <c r="C389" s="149"/>
      <c r="D389" s="672"/>
      <c r="E389" s="146"/>
      <c r="F389" s="534">
        <f t="shared" si="112"/>
        <v>0</v>
      </c>
      <c r="G389" s="535">
        <f t="shared" si="113"/>
        <v>0</v>
      </c>
      <c r="H389" s="534">
        <f t="shared" si="114"/>
        <v>0</v>
      </c>
      <c r="I389" s="536">
        <f t="shared" si="115"/>
        <v>0</v>
      </c>
      <c r="J389" s="183"/>
      <c r="K389" s="536">
        <f t="shared" si="118"/>
        <v>0</v>
      </c>
      <c r="L389" s="183"/>
      <c r="M389" s="536">
        <f t="shared" si="116"/>
        <v>0</v>
      </c>
      <c r="N389" s="534">
        <f t="shared" si="119"/>
        <v>0</v>
      </c>
      <c r="O389" s="534" t="e">
        <f>omkostninger!$K$34</f>
        <v>#DIV/0!</v>
      </c>
      <c r="P389" s="534" t="e">
        <f t="shared" si="117"/>
        <v>#DIV/0!</v>
      </c>
      <c r="Q389" s="538" t="e">
        <f t="shared" si="120"/>
        <v>#DIV/0!</v>
      </c>
    </row>
    <row r="390" spans="1:17" x14ac:dyDescent="0.2">
      <c r="A390" s="278"/>
      <c r="B390" s="155"/>
      <c r="C390" s="153"/>
      <c r="D390" s="673"/>
      <c r="E390" s="144"/>
      <c r="F390" s="534">
        <f t="shared" si="112"/>
        <v>0</v>
      </c>
      <c r="G390" s="535">
        <f t="shared" si="113"/>
        <v>0</v>
      </c>
      <c r="H390" s="534">
        <f t="shared" si="114"/>
        <v>0</v>
      </c>
      <c r="I390" s="536">
        <f t="shared" si="115"/>
        <v>0</v>
      </c>
      <c r="J390" s="188"/>
      <c r="K390" s="536">
        <f t="shared" si="118"/>
        <v>0</v>
      </c>
      <c r="L390" s="188"/>
      <c r="M390" s="536">
        <f t="shared" si="116"/>
        <v>0</v>
      </c>
      <c r="N390" s="534">
        <f t="shared" si="119"/>
        <v>0</v>
      </c>
      <c r="O390" s="534" t="e">
        <f>omkostninger!$K$34</f>
        <v>#DIV/0!</v>
      </c>
      <c r="P390" s="534" t="e">
        <f t="shared" si="117"/>
        <v>#DIV/0!</v>
      </c>
      <c r="Q390" s="538" t="e">
        <f t="shared" si="120"/>
        <v>#DIV/0!</v>
      </c>
    </row>
    <row r="391" spans="1:17" x14ac:dyDescent="0.2">
      <c r="A391" s="277"/>
      <c r="B391" s="174"/>
      <c r="C391" s="149"/>
      <c r="D391" s="672"/>
      <c r="E391" s="146"/>
      <c r="F391" s="534">
        <f t="shared" si="112"/>
        <v>0</v>
      </c>
      <c r="G391" s="535">
        <f t="shared" si="113"/>
        <v>0</v>
      </c>
      <c r="H391" s="534">
        <f t="shared" si="114"/>
        <v>0</v>
      </c>
      <c r="I391" s="536">
        <f t="shared" si="115"/>
        <v>0</v>
      </c>
      <c r="J391" s="183"/>
      <c r="K391" s="536">
        <f t="shared" si="118"/>
        <v>0</v>
      </c>
      <c r="L391" s="183"/>
      <c r="M391" s="536">
        <f t="shared" si="116"/>
        <v>0</v>
      </c>
      <c r="N391" s="534">
        <f t="shared" si="119"/>
        <v>0</v>
      </c>
      <c r="O391" s="534" t="e">
        <f>omkostninger!$K$34</f>
        <v>#DIV/0!</v>
      </c>
      <c r="P391" s="534" t="e">
        <f t="shared" si="117"/>
        <v>#DIV/0!</v>
      </c>
      <c r="Q391" s="538" t="e">
        <f t="shared" si="120"/>
        <v>#DIV/0!</v>
      </c>
    </row>
    <row r="392" spans="1:17" x14ac:dyDescent="0.2">
      <c r="A392" s="278"/>
      <c r="B392" s="155"/>
      <c r="C392" s="153"/>
      <c r="D392" s="673"/>
      <c r="E392" s="144"/>
      <c r="F392" s="534">
        <f t="shared" si="112"/>
        <v>0</v>
      </c>
      <c r="G392" s="535">
        <f t="shared" si="113"/>
        <v>0</v>
      </c>
      <c r="H392" s="534">
        <f t="shared" si="114"/>
        <v>0</v>
      </c>
      <c r="I392" s="536">
        <f t="shared" si="115"/>
        <v>0</v>
      </c>
      <c r="J392" s="188"/>
      <c r="K392" s="536">
        <f t="shared" si="118"/>
        <v>0</v>
      </c>
      <c r="L392" s="188"/>
      <c r="M392" s="536">
        <f t="shared" si="116"/>
        <v>0</v>
      </c>
      <c r="N392" s="534">
        <f t="shared" si="119"/>
        <v>0</v>
      </c>
      <c r="O392" s="534" t="e">
        <f>omkostninger!$K$34</f>
        <v>#DIV/0!</v>
      </c>
      <c r="P392" s="534" t="e">
        <f t="shared" si="117"/>
        <v>#DIV/0!</v>
      </c>
      <c r="Q392" s="538" t="e">
        <f t="shared" si="120"/>
        <v>#DIV/0!</v>
      </c>
    </row>
    <row r="393" spans="1:17" x14ac:dyDescent="0.2">
      <c r="A393" s="279"/>
      <c r="B393" s="185"/>
      <c r="C393" s="156"/>
      <c r="D393" s="672"/>
      <c r="E393" s="146"/>
      <c r="F393" s="534">
        <f t="shared" si="112"/>
        <v>0</v>
      </c>
      <c r="G393" s="535">
        <f t="shared" si="113"/>
        <v>0</v>
      </c>
      <c r="H393" s="534">
        <f t="shared" si="114"/>
        <v>0</v>
      </c>
      <c r="I393" s="536">
        <f t="shared" si="115"/>
        <v>0</v>
      </c>
      <c r="J393" s="539"/>
      <c r="K393" s="536">
        <f t="shared" si="118"/>
        <v>0</v>
      </c>
      <c r="L393" s="539"/>
      <c r="M393" s="536">
        <f t="shared" si="116"/>
        <v>0</v>
      </c>
      <c r="N393" s="534">
        <f t="shared" si="119"/>
        <v>0</v>
      </c>
      <c r="O393" s="534" t="e">
        <f>omkostninger!$K$34</f>
        <v>#DIV/0!</v>
      </c>
      <c r="P393" s="534" t="e">
        <f t="shared" si="117"/>
        <v>#DIV/0!</v>
      </c>
      <c r="Q393" s="538" t="e">
        <f t="shared" si="120"/>
        <v>#DIV/0!</v>
      </c>
    </row>
    <row r="394" spans="1:17" x14ac:dyDescent="0.2">
      <c r="A394" s="278"/>
      <c r="B394" s="155"/>
      <c r="C394" s="153"/>
      <c r="D394" s="673"/>
      <c r="E394" s="144"/>
      <c r="F394" s="534">
        <f t="shared" si="112"/>
        <v>0</v>
      </c>
      <c r="G394" s="535">
        <f t="shared" si="113"/>
        <v>0</v>
      </c>
      <c r="H394" s="534">
        <f t="shared" si="114"/>
        <v>0</v>
      </c>
      <c r="I394" s="536">
        <f t="shared" si="115"/>
        <v>0</v>
      </c>
      <c r="J394" s="188"/>
      <c r="K394" s="536">
        <f t="shared" si="118"/>
        <v>0</v>
      </c>
      <c r="L394" s="188"/>
      <c r="M394" s="536">
        <f t="shared" si="116"/>
        <v>0</v>
      </c>
      <c r="N394" s="534">
        <f t="shared" si="119"/>
        <v>0</v>
      </c>
      <c r="O394" s="534" t="e">
        <f>omkostninger!$K$34</f>
        <v>#DIV/0!</v>
      </c>
      <c r="P394" s="534" t="e">
        <f t="shared" si="117"/>
        <v>#DIV/0!</v>
      </c>
      <c r="Q394" s="538" t="e">
        <f t="shared" si="120"/>
        <v>#DIV/0!</v>
      </c>
    </row>
    <row r="395" spans="1:17" x14ac:dyDescent="0.2">
      <c r="A395" s="277"/>
      <c r="B395" s="185"/>
      <c r="C395" s="156"/>
      <c r="D395" s="678"/>
      <c r="E395" s="146"/>
      <c r="F395" s="534">
        <f t="shared" si="112"/>
        <v>0</v>
      </c>
      <c r="G395" s="535">
        <f t="shared" si="113"/>
        <v>0</v>
      </c>
      <c r="H395" s="534">
        <f t="shared" si="114"/>
        <v>0</v>
      </c>
      <c r="I395" s="536">
        <f t="shared" si="115"/>
        <v>0</v>
      </c>
      <c r="J395" s="183"/>
      <c r="K395" s="536">
        <f t="shared" si="118"/>
        <v>0</v>
      </c>
      <c r="L395" s="183"/>
      <c r="M395" s="536">
        <f t="shared" si="116"/>
        <v>0</v>
      </c>
      <c r="N395" s="534">
        <f t="shared" si="119"/>
        <v>0</v>
      </c>
      <c r="O395" s="534" t="e">
        <f>omkostninger!$K$34</f>
        <v>#DIV/0!</v>
      </c>
      <c r="P395" s="534" t="e">
        <f t="shared" si="117"/>
        <v>#DIV/0!</v>
      </c>
      <c r="Q395" s="538" t="e">
        <f t="shared" si="120"/>
        <v>#DIV/0!</v>
      </c>
    </row>
    <row r="396" spans="1:17" x14ac:dyDescent="0.2">
      <c r="A396" s="278"/>
      <c r="B396" s="155"/>
      <c r="C396" s="153"/>
      <c r="D396" s="673"/>
      <c r="E396" s="144"/>
      <c r="F396" s="534">
        <f t="shared" si="112"/>
        <v>0</v>
      </c>
      <c r="G396" s="535">
        <f t="shared" si="113"/>
        <v>0</v>
      </c>
      <c r="H396" s="534">
        <f t="shared" si="114"/>
        <v>0</v>
      </c>
      <c r="I396" s="536">
        <f t="shared" si="115"/>
        <v>0</v>
      </c>
      <c r="J396" s="188"/>
      <c r="K396" s="536">
        <f t="shared" si="118"/>
        <v>0</v>
      </c>
      <c r="L396" s="188"/>
      <c r="M396" s="536">
        <f t="shared" si="116"/>
        <v>0</v>
      </c>
      <c r="N396" s="534">
        <f t="shared" si="119"/>
        <v>0</v>
      </c>
      <c r="O396" s="534" t="e">
        <f>omkostninger!$K$34</f>
        <v>#DIV/0!</v>
      </c>
      <c r="P396" s="534" t="e">
        <f t="shared" si="117"/>
        <v>#DIV/0!</v>
      </c>
      <c r="Q396" s="538" t="e">
        <f t="shared" si="120"/>
        <v>#DIV/0!</v>
      </c>
    </row>
    <row r="397" spans="1:17" x14ac:dyDescent="0.2">
      <c r="A397" s="277"/>
      <c r="B397" s="174"/>
      <c r="C397" s="149"/>
      <c r="D397" s="672"/>
      <c r="E397" s="146"/>
      <c r="F397" s="534">
        <f t="shared" si="112"/>
        <v>0</v>
      </c>
      <c r="G397" s="535">
        <f t="shared" si="113"/>
        <v>0</v>
      </c>
      <c r="H397" s="534">
        <f t="shared" si="114"/>
        <v>0</v>
      </c>
      <c r="I397" s="536">
        <f t="shared" si="115"/>
        <v>0</v>
      </c>
      <c r="J397" s="183"/>
      <c r="K397" s="536">
        <f t="shared" si="118"/>
        <v>0</v>
      </c>
      <c r="L397" s="183"/>
      <c r="M397" s="536">
        <f t="shared" si="116"/>
        <v>0</v>
      </c>
      <c r="N397" s="534">
        <f t="shared" si="119"/>
        <v>0</v>
      </c>
      <c r="O397" s="534" t="e">
        <f>omkostninger!$K$34</f>
        <v>#DIV/0!</v>
      </c>
      <c r="P397" s="534" t="e">
        <f t="shared" si="117"/>
        <v>#DIV/0!</v>
      </c>
      <c r="Q397" s="538" t="e">
        <f t="shared" si="120"/>
        <v>#DIV/0!</v>
      </c>
    </row>
    <row r="398" spans="1:17" x14ac:dyDescent="0.2">
      <c r="A398" s="278"/>
      <c r="B398" s="155"/>
      <c r="C398" s="153"/>
      <c r="D398" s="673"/>
      <c r="E398" s="144"/>
      <c r="F398" s="534">
        <f t="shared" si="112"/>
        <v>0</v>
      </c>
      <c r="G398" s="535">
        <f t="shared" si="113"/>
        <v>0</v>
      </c>
      <c r="H398" s="534">
        <f t="shared" si="114"/>
        <v>0</v>
      </c>
      <c r="I398" s="536">
        <f t="shared" si="115"/>
        <v>0</v>
      </c>
      <c r="J398" s="188"/>
      <c r="K398" s="536">
        <f t="shared" si="118"/>
        <v>0</v>
      </c>
      <c r="L398" s="188"/>
      <c r="M398" s="536">
        <f t="shared" si="116"/>
        <v>0</v>
      </c>
      <c r="N398" s="534">
        <f t="shared" si="119"/>
        <v>0</v>
      </c>
      <c r="O398" s="534" t="e">
        <f>omkostninger!$K$34</f>
        <v>#DIV/0!</v>
      </c>
      <c r="P398" s="534" t="e">
        <f t="shared" si="117"/>
        <v>#DIV/0!</v>
      </c>
      <c r="Q398" s="538" t="e">
        <f t="shared" si="120"/>
        <v>#DIV/0!</v>
      </c>
    </row>
    <row r="399" spans="1:17" x14ac:dyDescent="0.2">
      <c r="A399" s="277"/>
      <c r="B399" s="174"/>
      <c r="C399" s="149"/>
      <c r="D399" s="672"/>
      <c r="E399" s="146"/>
      <c r="F399" s="534">
        <f t="shared" si="112"/>
        <v>0</v>
      </c>
      <c r="G399" s="535">
        <f t="shared" si="113"/>
        <v>0</v>
      </c>
      <c r="H399" s="534">
        <f t="shared" si="114"/>
        <v>0</v>
      </c>
      <c r="I399" s="536">
        <f t="shared" si="115"/>
        <v>0</v>
      </c>
      <c r="J399" s="183"/>
      <c r="K399" s="536">
        <f t="shared" si="118"/>
        <v>0</v>
      </c>
      <c r="L399" s="183"/>
      <c r="M399" s="536">
        <f t="shared" si="116"/>
        <v>0</v>
      </c>
      <c r="N399" s="534">
        <f t="shared" si="119"/>
        <v>0</v>
      </c>
      <c r="O399" s="534" t="e">
        <f>omkostninger!$K$34</f>
        <v>#DIV/0!</v>
      </c>
      <c r="P399" s="534" t="e">
        <f t="shared" si="117"/>
        <v>#DIV/0!</v>
      </c>
      <c r="Q399" s="538" t="e">
        <f t="shared" si="120"/>
        <v>#DIV/0!</v>
      </c>
    </row>
    <row r="400" spans="1:17" x14ac:dyDescent="0.2">
      <c r="A400" s="278"/>
      <c r="B400" s="155"/>
      <c r="C400" s="153"/>
      <c r="D400" s="673"/>
      <c r="E400" s="144"/>
      <c r="F400" s="534">
        <f t="shared" si="112"/>
        <v>0</v>
      </c>
      <c r="G400" s="535">
        <f t="shared" si="113"/>
        <v>0</v>
      </c>
      <c r="H400" s="534">
        <f t="shared" si="114"/>
        <v>0</v>
      </c>
      <c r="I400" s="536">
        <f t="shared" si="115"/>
        <v>0</v>
      </c>
      <c r="J400" s="188"/>
      <c r="K400" s="536">
        <f t="shared" si="118"/>
        <v>0</v>
      </c>
      <c r="L400" s="188"/>
      <c r="M400" s="536">
        <f t="shared" si="116"/>
        <v>0</v>
      </c>
      <c r="N400" s="534">
        <f t="shared" si="119"/>
        <v>0</v>
      </c>
      <c r="O400" s="534" t="e">
        <f>omkostninger!$K$34</f>
        <v>#DIV/0!</v>
      </c>
      <c r="P400" s="534" t="e">
        <f t="shared" si="117"/>
        <v>#DIV/0!</v>
      </c>
      <c r="Q400" s="538" t="e">
        <f t="shared" si="120"/>
        <v>#DIV/0!</v>
      </c>
    </row>
    <row r="401" spans="1:17" x14ac:dyDescent="0.2">
      <c r="A401" s="277"/>
      <c r="B401" s="174"/>
      <c r="C401" s="149"/>
      <c r="D401" s="672"/>
      <c r="E401" s="146"/>
      <c r="F401" s="534">
        <f t="shared" si="112"/>
        <v>0</v>
      </c>
      <c r="G401" s="535">
        <f t="shared" si="113"/>
        <v>0</v>
      </c>
      <c r="H401" s="534">
        <f t="shared" si="114"/>
        <v>0</v>
      </c>
      <c r="I401" s="536">
        <f t="shared" si="115"/>
        <v>0</v>
      </c>
      <c r="J401" s="539"/>
      <c r="K401" s="536">
        <f t="shared" si="118"/>
        <v>0</v>
      </c>
      <c r="L401" s="539"/>
      <c r="M401" s="536">
        <f t="shared" si="116"/>
        <v>0</v>
      </c>
      <c r="N401" s="534">
        <f t="shared" si="119"/>
        <v>0</v>
      </c>
      <c r="O401" s="534" t="e">
        <f>omkostninger!$K$34</f>
        <v>#DIV/0!</v>
      </c>
      <c r="P401" s="534" t="e">
        <f t="shared" si="117"/>
        <v>#DIV/0!</v>
      </c>
      <c r="Q401" s="538" t="e">
        <f t="shared" si="120"/>
        <v>#DIV/0!</v>
      </c>
    </row>
    <row r="402" spans="1:17" x14ac:dyDescent="0.2">
      <c r="A402" s="278"/>
      <c r="B402" s="155"/>
      <c r="C402" s="153"/>
      <c r="D402" s="673"/>
      <c r="E402" s="144"/>
      <c r="F402" s="534">
        <f t="shared" si="112"/>
        <v>0</v>
      </c>
      <c r="G402" s="535">
        <f t="shared" si="113"/>
        <v>0</v>
      </c>
      <c r="H402" s="534">
        <f t="shared" si="114"/>
        <v>0</v>
      </c>
      <c r="I402" s="536">
        <f t="shared" si="115"/>
        <v>0</v>
      </c>
      <c r="J402" s="188"/>
      <c r="K402" s="536">
        <f t="shared" si="118"/>
        <v>0</v>
      </c>
      <c r="L402" s="188"/>
      <c r="M402" s="536">
        <f t="shared" si="116"/>
        <v>0</v>
      </c>
      <c r="N402" s="534">
        <f t="shared" si="119"/>
        <v>0</v>
      </c>
      <c r="O402" s="534" t="e">
        <f>omkostninger!$K$34</f>
        <v>#DIV/0!</v>
      </c>
      <c r="P402" s="534" t="e">
        <f t="shared" si="117"/>
        <v>#DIV/0!</v>
      </c>
      <c r="Q402" s="538" t="e">
        <f t="shared" si="120"/>
        <v>#DIV/0!</v>
      </c>
    </row>
    <row r="403" spans="1:17" x14ac:dyDescent="0.2">
      <c r="A403" s="277"/>
      <c r="B403" s="174"/>
      <c r="C403" s="149"/>
      <c r="D403" s="672"/>
      <c r="E403" s="146"/>
      <c r="F403" s="534">
        <f t="shared" si="112"/>
        <v>0</v>
      </c>
      <c r="G403" s="535">
        <f t="shared" si="113"/>
        <v>0</v>
      </c>
      <c r="H403" s="534">
        <f t="shared" si="114"/>
        <v>0</v>
      </c>
      <c r="I403" s="536">
        <f t="shared" si="115"/>
        <v>0</v>
      </c>
      <c r="J403" s="183"/>
      <c r="K403" s="536">
        <f t="shared" si="118"/>
        <v>0</v>
      </c>
      <c r="L403" s="183"/>
      <c r="M403" s="536">
        <f t="shared" si="116"/>
        <v>0</v>
      </c>
      <c r="N403" s="534">
        <f t="shared" si="119"/>
        <v>0</v>
      </c>
      <c r="O403" s="534" t="e">
        <f>omkostninger!$K$34</f>
        <v>#DIV/0!</v>
      </c>
      <c r="P403" s="534" t="e">
        <f t="shared" si="117"/>
        <v>#DIV/0!</v>
      </c>
      <c r="Q403" s="538" t="e">
        <f t="shared" si="120"/>
        <v>#DIV/0!</v>
      </c>
    </row>
    <row r="404" spans="1:17" x14ac:dyDescent="0.2">
      <c r="A404" s="278"/>
      <c r="B404" s="155"/>
      <c r="C404" s="153"/>
      <c r="D404" s="673"/>
      <c r="E404" s="144"/>
      <c r="F404" s="534">
        <f t="shared" si="112"/>
        <v>0</v>
      </c>
      <c r="G404" s="535">
        <f t="shared" si="113"/>
        <v>0</v>
      </c>
      <c r="H404" s="534">
        <f t="shared" si="114"/>
        <v>0</v>
      </c>
      <c r="I404" s="536">
        <f t="shared" si="115"/>
        <v>0</v>
      </c>
      <c r="J404" s="188"/>
      <c r="K404" s="536">
        <f t="shared" si="118"/>
        <v>0</v>
      </c>
      <c r="L404" s="188"/>
      <c r="M404" s="536">
        <f t="shared" si="116"/>
        <v>0</v>
      </c>
      <c r="N404" s="534">
        <f t="shared" si="119"/>
        <v>0</v>
      </c>
      <c r="O404" s="534" t="e">
        <f>omkostninger!$K$34</f>
        <v>#DIV/0!</v>
      </c>
      <c r="P404" s="534" t="e">
        <f t="shared" si="117"/>
        <v>#DIV/0!</v>
      </c>
      <c r="Q404" s="538" t="e">
        <f t="shared" si="120"/>
        <v>#DIV/0!</v>
      </c>
    </row>
    <row r="405" spans="1:17" x14ac:dyDescent="0.2">
      <c r="A405" s="277"/>
      <c r="B405" s="174"/>
      <c r="C405" s="149"/>
      <c r="D405" s="672"/>
      <c r="E405" s="146"/>
      <c r="F405" s="534">
        <f t="shared" si="112"/>
        <v>0</v>
      </c>
      <c r="G405" s="535">
        <f t="shared" si="113"/>
        <v>0</v>
      </c>
      <c r="H405" s="534">
        <f t="shared" si="114"/>
        <v>0</v>
      </c>
      <c r="I405" s="536">
        <f t="shared" si="115"/>
        <v>0</v>
      </c>
      <c r="J405" s="183"/>
      <c r="K405" s="536">
        <f t="shared" si="118"/>
        <v>0</v>
      </c>
      <c r="L405" s="183"/>
      <c r="M405" s="536">
        <f t="shared" si="116"/>
        <v>0</v>
      </c>
      <c r="N405" s="534">
        <f t="shared" si="119"/>
        <v>0</v>
      </c>
      <c r="O405" s="534" t="e">
        <f>omkostninger!$K$34</f>
        <v>#DIV/0!</v>
      </c>
      <c r="P405" s="534" t="e">
        <f t="shared" si="117"/>
        <v>#DIV/0!</v>
      </c>
      <c r="Q405" s="538" t="e">
        <f t="shared" si="120"/>
        <v>#DIV/0!</v>
      </c>
    </row>
    <row r="406" spans="1:17" x14ac:dyDescent="0.2">
      <c r="A406" s="278"/>
      <c r="B406" s="155"/>
      <c r="C406" s="153"/>
      <c r="D406" s="673"/>
      <c r="E406" s="144"/>
      <c r="F406" s="534">
        <f t="shared" si="112"/>
        <v>0</v>
      </c>
      <c r="G406" s="535">
        <f t="shared" si="113"/>
        <v>0</v>
      </c>
      <c r="H406" s="534">
        <f t="shared" si="114"/>
        <v>0</v>
      </c>
      <c r="I406" s="536">
        <f t="shared" si="115"/>
        <v>0</v>
      </c>
      <c r="J406" s="188"/>
      <c r="K406" s="536">
        <f t="shared" si="118"/>
        <v>0</v>
      </c>
      <c r="L406" s="188"/>
      <c r="M406" s="536">
        <f t="shared" si="116"/>
        <v>0</v>
      </c>
      <c r="N406" s="534">
        <f t="shared" si="119"/>
        <v>0</v>
      </c>
      <c r="O406" s="534" t="e">
        <f>omkostninger!$K$34</f>
        <v>#DIV/0!</v>
      </c>
      <c r="P406" s="534" t="e">
        <f t="shared" si="117"/>
        <v>#DIV/0!</v>
      </c>
      <c r="Q406" s="538" t="e">
        <f t="shared" si="120"/>
        <v>#DIV/0!</v>
      </c>
    </row>
    <row r="407" spans="1:17" x14ac:dyDescent="0.2">
      <c r="A407" s="277"/>
      <c r="B407" s="174"/>
      <c r="C407" s="149"/>
      <c r="D407" s="672"/>
      <c r="E407" s="146"/>
      <c r="F407" s="534">
        <f t="shared" si="112"/>
        <v>0</v>
      </c>
      <c r="G407" s="535">
        <f t="shared" si="113"/>
        <v>0</v>
      </c>
      <c r="H407" s="534">
        <f t="shared" si="114"/>
        <v>0</v>
      </c>
      <c r="I407" s="536">
        <f t="shared" si="115"/>
        <v>0</v>
      </c>
      <c r="J407" s="183"/>
      <c r="K407" s="536">
        <f t="shared" si="118"/>
        <v>0</v>
      </c>
      <c r="L407" s="183"/>
      <c r="M407" s="536">
        <f t="shared" si="116"/>
        <v>0</v>
      </c>
      <c r="N407" s="534">
        <f t="shared" si="119"/>
        <v>0</v>
      </c>
      <c r="O407" s="534" t="e">
        <f>omkostninger!$K$34</f>
        <v>#DIV/0!</v>
      </c>
      <c r="P407" s="534" t="e">
        <f t="shared" si="117"/>
        <v>#DIV/0!</v>
      </c>
      <c r="Q407" s="538" t="e">
        <f t="shared" si="120"/>
        <v>#DIV/0!</v>
      </c>
    </row>
    <row r="408" spans="1:17" x14ac:dyDescent="0.2">
      <c r="A408" s="278"/>
      <c r="B408" s="155"/>
      <c r="C408" s="153"/>
      <c r="D408" s="673"/>
      <c r="E408" s="144"/>
      <c r="F408" s="534">
        <f t="shared" si="112"/>
        <v>0</v>
      </c>
      <c r="G408" s="535">
        <f t="shared" si="113"/>
        <v>0</v>
      </c>
      <c r="H408" s="534">
        <f t="shared" si="114"/>
        <v>0</v>
      </c>
      <c r="I408" s="536">
        <f t="shared" si="115"/>
        <v>0</v>
      </c>
      <c r="J408" s="188"/>
      <c r="K408" s="536">
        <f t="shared" si="118"/>
        <v>0</v>
      </c>
      <c r="L408" s="188"/>
      <c r="M408" s="536">
        <f t="shared" si="116"/>
        <v>0</v>
      </c>
      <c r="N408" s="534">
        <f t="shared" si="119"/>
        <v>0</v>
      </c>
      <c r="O408" s="534" t="e">
        <f>omkostninger!$K$34</f>
        <v>#DIV/0!</v>
      </c>
      <c r="P408" s="534" t="e">
        <f t="shared" si="117"/>
        <v>#DIV/0!</v>
      </c>
      <c r="Q408" s="538" t="e">
        <f t="shared" si="120"/>
        <v>#DIV/0!</v>
      </c>
    </row>
    <row r="409" spans="1:17" x14ac:dyDescent="0.2">
      <c r="A409" s="277"/>
      <c r="B409" s="174"/>
      <c r="C409" s="158"/>
      <c r="D409" s="674"/>
      <c r="E409" s="145"/>
      <c r="F409" s="534">
        <f t="shared" si="112"/>
        <v>0</v>
      </c>
      <c r="G409" s="535">
        <f t="shared" si="113"/>
        <v>0</v>
      </c>
      <c r="H409" s="534">
        <f t="shared" si="114"/>
        <v>0</v>
      </c>
      <c r="I409" s="536">
        <f t="shared" si="115"/>
        <v>0</v>
      </c>
      <c r="J409" s="539"/>
      <c r="K409" s="536">
        <f t="shared" si="118"/>
        <v>0</v>
      </c>
      <c r="L409" s="539"/>
      <c r="M409" s="536">
        <f t="shared" si="116"/>
        <v>0</v>
      </c>
      <c r="N409" s="534">
        <f t="shared" si="119"/>
        <v>0</v>
      </c>
      <c r="O409" s="534" t="e">
        <f>omkostninger!$K$34</f>
        <v>#DIV/0!</v>
      </c>
      <c r="P409" s="534" t="e">
        <f t="shared" si="117"/>
        <v>#DIV/0!</v>
      </c>
      <c r="Q409" s="538" t="e">
        <f t="shared" si="120"/>
        <v>#DIV/0!</v>
      </c>
    </row>
    <row r="410" spans="1:17" x14ac:dyDescent="0.2">
      <c r="A410" s="278"/>
      <c r="B410" s="155"/>
      <c r="C410" s="153"/>
      <c r="D410" s="673"/>
      <c r="E410" s="144"/>
      <c r="F410" s="534">
        <f t="shared" si="112"/>
        <v>0</v>
      </c>
      <c r="G410" s="535">
        <f t="shared" si="113"/>
        <v>0</v>
      </c>
      <c r="H410" s="534">
        <f t="shared" si="114"/>
        <v>0</v>
      </c>
      <c r="I410" s="536">
        <f t="shared" si="115"/>
        <v>0</v>
      </c>
      <c r="J410" s="188"/>
      <c r="K410" s="536">
        <f t="shared" si="118"/>
        <v>0</v>
      </c>
      <c r="L410" s="188"/>
      <c r="M410" s="536">
        <f t="shared" si="116"/>
        <v>0</v>
      </c>
      <c r="N410" s="534">
        <f t="shared" si="119"/>
        <v>0</v>
      </c>
      <c r="O410" s="534" t="e">
        <f>omkostninger!$K$34</f>
        <v>#DIV/0!</v>
      </c>
      <c r="P410" s="534" t="e">
        <f t="shared" si="117"/>
        <v>#DIV/0!</v>
      </c>
      <c r="Q410" s="538" t="e">
        <f t="shared" si="120"/>
        <v>#DIV/0!</v>
      </c>
    </row>
    <row r="411" spans="1:17" ht="13.5" thickBot="1" x14ac:dyDescent="0.25">
      <c r="A411" s="277"/>
      <c r="B411" s="174"/>
      <c r="C411" s="149"/>
      <c r="D411" s="672"/>
      <c r="E411" s="146"/>
      <c r="F411" s="534">
        <f t="shared" si="112"/>
        <v>0</v>
      </c>
      <c r="G411" s="535">
        <f t="shared" si="113"/>
        <v>0</v>
      </c>
      <c r="H411" s="534">
        <f t="shared" si="114"/>
        <v>0</v>
      </c>
      <c r="I411" s="536">
        <f t="shared" si="115"/>
        <v>0</v>
      </c>
      <c r="J411" s="183"/>
      <c r="K411" s="536">
        <f>SUM(D411*J411)</f>
        <v>0</v>
      </c>
      <c r="L411" s="183"/>
      <c r="M411" s="536">
        <f t="shared" si="116"/>
        <v>0</v>
      </c>
      <c r="N411" s="534">
        <f t="shared" si="119"/>
        <v>0</v>
      </c>
      <c r="O411" s="534" t="e">
        <f>omkostninger!$K$34</f>
        <v>#DIV/0!</v>
      </c>
      <c r="P411" s="534" t="e">
        <f>SUM(O411*N411)</f>
        <v>#DIV/0!</v>
      </c>
      <c r="Q411" s="538" t="e">
        <f t="shared" si="120"/>
        <v>#DIV/0!</v>
      </c>
    </row>
    <row r="412" spans="1:17" ht="13.5" thickBot="1" x14ac:dyDescent="0.25">
      <c r="A412" s="134" t="s">
        <v>37</v>
      </c>
      <c r="B412" s="36"/>
      <c r="C412" s="70"/>
      <c r="D412" s="679"/>
      <c r="E412" s="71"/>
      <c r="F412" s="541">
        <f>SUM(F387:F411)</f>
        <v>0</v>
      </c>
      <c r="G412" s="541">
        <f>SUM(G387:G411)</f>
        <v>0</v>
      </c>
      <c r="H412" s="541">
        <f>SUM(H387:H411)</f>
        <v>0</v>
      </c>
      <c r="I412" s="541">
        <f>SUM(I387:I411)</f>
        <v>0</v>
      </c>
      <c r="J412" s="542"/>
      <c r="K412" s="541">
        <f>SUM(K387:K411)</f>
        <v>0</v>
      </c>
      <c r="L412" s="542"/>
      <c r="M412" s="541">
        <f>SUM(M387:M411)</f>
        <v>0</v>
      </c>
      <c r="N412" s="541">
        <f>SUM(N387:N411)</f>
        <v>0</v>
      </c>
      <c r="O412" s="543"/>
      <c r="P412" s="541" t="e">
        <f>SUM(P387:P411)</f>
        <v>#DIV/0!</v>
      </c>
      <c r="Q412" s="544"/>
    </row>
    <row r="413" spans="1:17" ht="13.5" thickBot="1" x14ac:dyDescent="0.25">
      <c r="A413" s="135"/>
      <c r="B413" s="110"/>
      <c r="C413" s="111"/>
      <c r="D413" s="663"/>
      <c r="E413" s="112"/>
      <c r="F413" s="545"/>
      <c r="G413" s="545"/>
      <c r="H413" s="545"/>
      <c r="I413" s="546"/>
      <c r="J413" s="547"/>
      <c r="K413" s="546"/>
      <c r="L413" s="547"/>
      <c r="M413" s="546"/>
      <c r="N413" s="548"/>
      <c r="O413" s="549"/>
      <c r="P413" s="545"/>
      <c r="Q413" s="550"/>
    </row>
    <row r="414" spans="1:17" ht="29.25" customHeight="1" thickTop="1" thickBot="1" x14ac:dyDescent="0.25">
      <c r="D414" s="666"/>
      <c r="E414" s="103"/>
      <c r="F414" s="557"/>
      <c r="G414" s="557"/>
      <c r="H414" s="557"/>
      <c r="I414" s="557"/>
      <c r="J414" s="557"/>
      <c r="K414" s="557"/>
      <c r="L414" s="557"/>
      <c r="M414" s="557"/>
      <c r="N414" s="557"/>
      <c r="O414" s="557"/>
      <c r="P414" s="557"/>
      <c r="Q414" s="557"/>
    </row>
    <row r="415" spans="1:17" ht="21.75" thickTop="1" thickBot="1" x14ac:dyDescent="0.35">
      <c r="A415" s="136"/>
      <c r="B415" s="137" t="s">
        <v>18</v>
      </c>
      <c r="C415" s="137"/>
      <c r="D415" s="667"/>
      <c r="E415" s="692"/>
      <c r="F415" s="692"/>
      <c r="G415" s="692"/>
      <c r="H415" s="692"/>
      <c r="I415" s="692"/>
      <c r="J415" s="558"/>
      <c r="K415" s="559" t="s">
        <v>113</v>
      </c>
      <c r="L415" s="559"/>
      <c r="M415" s="559"/>
      <c r="N415" s="560"/>
      <c r="O415" s="561"/>
      <c r="P415" s="562" t="s">
        <v>81</v>
      </c>
      <c r="Q415" s="563">
        <v>3</v>
      </c>
    </row>
    <row r="416" spans="1:17" x14ac:dyDescent="0.2">
      <c r="A416" s="127"/>
      <c r="B416" s="7"/>
      <c r="C416" s="7"/>
      <c r="D416" s="665"/>
      <c r="E416" s="690"/>
      <c r="F416" s="691"/>
      <c r="G416" s="691"/>
      <c r="H416" s="693"/>
      <c r="I416" s="693"/>
      <c r="J416" s="553"/>
      <c r="K416" s="556"/>
      <c r="L416" s="556"/>
      <c r="M416" s="556"/>
      <c r="N416" s="564"/>
      <c r="O416" s="564"/>
      <c r="P416" s="564"/>
      <c r="Q416" s="565"/>
    </row>
    <row r="417" spans="1:18" ht="13.5" thickBot="1" x14ac:dyDescent="0.25">
      <c r="A417" s="128"/>
      <c r="B417" s="12"/>
      <c r="C417" s="12"/>
      <c r="D417" s="668"/>
      <c r="E417" s="694"/>
      <c r="F417" s="695"/>
      <c r="G417" s="695"/>
      <c r="H417" s="695"/>
      <c r="I417" s="695"/>
      <c r="J417" s="566"/>
      <c r="K417" s="566"/>
      <c r="L417" s="566"/>
      <c r="M417" s="566"/>
      <c r="N417" s="566"/>
      <c r="O417" s="566"/>
      <c r="P417" s="566"/>
      <c r="Q417" s="567"/>
    </row>
    <row r="418" spans="1:18" x14ac:dyDescent="0.2">
      <c r="A418" s="129"/>
      <c r="B418" s="73"/>
      <c r="C418" s="73"/>
      <c r="D418" s="665"/>
      <c r="E418" s="750" t="s">
        <v>0</v>
      </c>
      <c r="F418" s="751"/>
      <c r="G418" s="751"/>
      <c r="H418" s="751"/>
      <c r="I418" s="752"/>
      <c r="J418" s="744" t="s">
        <v>1</v>
      </c>
      <c r="K418" s="756"/>
      <c r="L418" s="744" t="s">
        <v>2</v>
      </c>
      <c r="M418" s="756"/>
      <c r="N418" s="564"/>
      <c r="O418" s="564"/>
      <c r="P418" s="744" t="s">
        <v>3</v>
      </c>
      <c r="Q418" s="745"/>
    </row>
    <row r="419" spans="1:18" ht="13.5" thickBot="1" x14ac:dyDescent="0.25">
      <c r="A419" s="128"/>
      <c r="B419" s="12" t="s">
        <v>27</v>
      </c>
      <c r="C419" s="12"/>
      <c r="D419" s="668"/>
      <c r="E419" s="753"/>
      <c r="F419" s="754"/>
      <c r="G419" s="754"/>
      <c r="H419" s="754"/>
      <c r="I419" s="755"/>
      <c r="J419" s="757"/>
      <c r="K419" s="758"/>
      <c r="L419" s="757"/>
      <c r="M419" s="758"/>
      <c r="N419" s="566"/>
      <c r="O419" s="566"/>
      <c r="P419" s="746"/>
      <c r="Q419" s="747"/>
    </row>
    <row r="420" spans="1:18" ht="13.5" thickBot="1" x14ac:dyDescent="0.25">
      <c r="A420" s="130"/>
      <c r="B420" s="36"/>
      <c r="C420" s="36"/>
      <c r="D420" s="669"/>
      <c r="E420" s="693"/>
      <c r="F420" s="693"/>
      <c r="G420" s="693"/>
      <c r="H420" s="693"/>
      <c r="I420" s="693"/>
      <c r="J420" s="553"/>
      <c r="K420" s="553"/>
      <c r="L420" s="553"/>
      <c r="M420" s="553"/>
      <c r="N420" s="553"/>
      <c r="O420" s="553"/>
      <c r="P420" s="553"/>
      <c r="Q420" s="568"/>
    </row>
    <row r="421" spans="1:18" x14ac:dyDescent="0.2">
      <c r="A421" s="131" t="s">
        <v>4</v>
      </c>
      <c r="B421" s="748" t="s">
        <v>5</v>
      </c>
      <c r="C421" s="15" t="s">
        <v>6</v>
      </c>
      <c r="D421" s="670" t="s">
        <v>7</v>
      </c>
      <c r="E421" s="696" t="s">
        <v>44</v>
      </c>
      <c r="F421" s="697" t="s">
        <v>40</v>
      </c>
      <c r="G421" s="697" t="s">
        <v>46</v>
      </c>
      <c r="H421" s="697" t="s">
        <v>48</v>
      </c>
      <c r="I421" s="698" t="s">
        <v>9</v>
      </c>
      <c r="J421" s="569" t="s">
        <v>8</v>
      </c>
      <c r="K421" s="571" t="s">
        <v>10</v>
      </c>
      <c r="L421" s="569" t="s">
        <v>8</v>
      </c>
      <c r="M421" s="571" t="s">
        <v>11</v>
      </c>
      <c r="N421" s="570" t="s">
        <v>22</v>
      </c>
      <c r="O421" s="570" t="s">
        <v>12</v>
      </c>
      <c r="P421" s="570" t="s">
        <v>23</v>
      </c>
      <c r="Q421" s="572"/>
    </row>
    <row r="422" spans="1:18" ht="13.5" thickBot="1" x14ac:dyDescent="0.25">
      <c r="A422" s="132" t="s">
        <v>13</v>
      </c>
      <c r="B422" s="749"/>
      <c r="C422" s="17" t="s">
        <v>14</v>
      </c>
      <c r="D422" s="671" t="s">
        <v>15</v>
      </c>
      <c r="E422" s="699" t="s">
        <v>45</v>
      </c>
      <c r="F422" s="700" t="s">
        <v>20</v>
      </c>
      <c r="G422" s="700" t="s">
        <v>47</v>
      </c>
      <c r="H422" s="700">
        <f>$H$8</f>
        <v>0</v>
      </c>
      <c r="I422" s="701">
        <f>$I$8</f>
        <v>0</v>
      </c>
      <c r="J422" s="573" t="s">
        <v>16</v>
      </c>
      <c r="K422" s="575"/>
      <c r="L422" s="573" t="s">
        <v>16</v>
      </c>
      <c r="M422" s="575" t="s">
        <v>17</v>
      </c>
      <c r="N422" s="574" t="s">
        <v>16</v>
      </c>
      <c r="O422" s="574"/>
      <c r="P422" s="574" t="s">
        <v>16</v>
      </c>
      <c r="Q422" s="576"/>
    </row>
    <row r="423" spans="1:18" x14ac:dyDescent="0.2">
      <c r="A423" s="277"/>
      <c r="B423" s="174"/>
      <c r="C423" s="149"/>
      <c r="D423" s="672"/>
      <c r="E423" s="146"/>
      <c r="F423" s="534">
        <f t="shared" ref="F423:F447" si="121">SUM(D423*E423/60)</f>
        <v>0</v>
      </c>
      <c r="G423" s="535">
        <f t="shared" ref="G423:G447" si="122">SUM(F423*$B$4)</f>
        <v>0</v>
      </c>
      <c r="H423" s="534">
        <f t="shared" ref="H423:H447" si="123">G423*$H$8</f>
        <v>0</v>
      </c>
      <c r="I423" s="536">
        <f t="shared" ref="I423:I447" si="124">(G423+H423)*$I$8</f>
        <v>0</v>
      </c>
      <c r="J423" s="183"/>
      <c r="K423" s="536">
        <f>SUM(D423*J423)</f>
        <v>0</v>
      </c>
      <c r="L423" s="183"/>
      <c r="M423" s="536">
        <f t="shared" ref="M423:M447" si="125">SUM(D423*L423)</f>
        <v>0</v>
      </c>
      <c r="N423" s="534">
        <f>SUM(G423+H423+I423+K423+M423)</f>
        <v>0</v>
      </c>
      <c r="O423" s="534" t="e">
        <f>omkostninger!$K$34</f>
        <v>#DIV/0!</v>
      </c>
      <c r="P423" s="534" t="e">
        <f t="shared" ref="P423:P447" si="126">SUM(O423*N423)</f>
        <v>#DIV/0!</v>
      </c>
      <c r="Q423" s="538" t="e">
        <f>SUM(D423/P423)</f>
        <v>#DIV/0!</v>
      </c>
    </row>
    <row r="424" spans="1:18" x14ac:dyDescent="0.2">
      <c r="A424" s="278"/>
      <c r="B424" s="155"/>
      <c r="C424" s="153"/>
      <c r="D424" s="673"/>
      <c r="E424" s="144"/>
      <c r="F424" s="534">
        <f t="shared" si="121"/>
        <v>0</v>
      </c>
      <c r="G424" s="535">
        <f t="shared" si="122"/>
        <v>0</v>
      </c>
      <c r="H424" s="534">
        <f t="shared" si="123"/>
        <v>0</v>
      </c>
      <c r="I424" s="536">
        <f t="shared" si="124"/>
        <v>0</v>
      </c>
      <c r="J424" s="188"/>
      <c r="K424" s="536">
        <f t="shared" ref="K424:K446" si="127">SUM(D424*J424)</f>
        <v>0</v>
      </c>
      <c r="L424" s="188"/>
      <c r="M424" s="536">
        <f t="shared" si="125"/>
        <v>0</v>
      </c>
      <c r="N424" s="534">
        <f t="shared" ref="N424:N447" si="128">SUM(G424+H424+I424+K424+M424)</f>
        <v>0</v>
      </c>
      <c r="O424" s="534" t="e">
        <f>omkostninger!$K$34</f>
        <v>#DIV/0!</v>
      </c>
      <c r="P424" s="534" t="e">
        <f t="shared" si="126"/>
        <v>#DIV/0!</v>
      </c>
      <c r="Q424" s="538" t="e">
        <f t="shared" ref="Q424:Q447" si="129">SUM(D424/P424)</f>
        <v>#DIV/0!</v>
      </c>
    </row>
    <row r="425" spans="1:18" x14ac:dyDescent="0.2">
      <c r="A425" s="277"/>
      <c r="B425" s="174"/>
      <c r="C425" s="149"/>
      <c r="D425" s="672"/>
      <c r="E425" s="146"/>
      <c r="F425" s="534">
        <f t="shared" si="121"/>
        <v>0</v>
      </c>
      <c r="G425" s="535">
        <f t="shared" si="122"/>
        <v>0</v>
      </c>
      <c r="H425" s="534">
        <f t="shared" si="123"/>
        <v>0</v>
      </c>
      <c r="I425" s="536">
        <f t="shared" si="124"/>
        <v>0</v>
      </c>
      <c r="J425" s="183"/>
      <c r="K425" s="536">
        <f t="shared" si="127"/>
        <v>0</v>
      </c>
      <c r="L425" s="183"/>
      <c r="M425" s="536">
        <f t="shared" si="125"/>
        <v>0</v>
      </c>
      <c r="N425" s="534">
        <f t="shared" si="128"/>
        <v>0</v>
      </c>
      <c r="O425" s="534" t="e">
        <f>omkostninger!$K$34</f>
        <v>#DIV/0!</v>
      </c>
      <c r="P425" s="534" t="e">
        <f t="shared" si="126"/>
        <v>#DIV/0!</v>
      </c>
      <c r="Q425" s="538" t="e">
        <f t="shared" si="129"/>
        <v>#DIV/0!</v>
      </c>
    </row>
    <row r="426" spans="1:18" x14ac:dyDescent="0.2">
      <c r="A426" s="278"/>
      <c r="B426" s="155"/>
      <c r="C426" s="153"/>
      <c r="D426" s="673"/>
      <c r="E426" s="144"/>
      <c r="F426" s="534">
        <f t="shared" si="121"/>
        <v>0</v>
      </c>
      <c r="G426" s="535">
        <f t="shared" si="122"/>
        <v>0</v>
      </c>
      <c r="H426" s="534">
        <f t="shared" si="123"/>
        <v>0</v>
      </c>
      <c r="I426" s="536">
        <f t="shared" si="124"/>
        <v>0</v>
      </c>
      <c r="J426" s="188"/>
      <c r="K426" s="536">
        <f t="shared" si="127"/>
        <v>0</v>
      </c>
      <c r="L426" s="188"/>
      <c r="M426" s="536">
        <f t="shared" si="125"/>
        <v>0</v>
      </c>
      <c r="N426" s="534">
        <f t="shared" si="128"/>
        <v>0</v>
      </c>
      <c r="O426" s="534" t="e">
        <f>omkostninger!$K$34</f>
        <v>#DIV/0!</v>
      </c>
      <c r="P426" s="534" t="e">
        <f t="shared" si="126"/>
        <v>#DIV/0!</v>
      </c>
      <c r="Q426" s="538" t="e">
        <f t="shared" si="129"/>
        <v>#DIV/0!</v>
      </c>
    </row>
    <row r="427" spans="1:18" x14ac:dyDescent="0.2">
      <c r="A427" s="277"/>
      <c r="B427" s="174"/>
      <c r="C427" s="149"/>
      <c r="D427" s="672"/>
      <c r="E427" s="146"/>
      <c r="F427" s="534">
        <f t="shared" si="121"/>
        <v>0</v>
      </c>
      <c r="G427" s="535">
        <f t="shared" si="122"/>
        <v>0</v>
      </c>
      <c r="H427" s="534">
        <f t="shared" si="123"/>
        <v>0</v>
      </c>
      <c r="I427" s="536">
        <f t="shared" si="124"/>
        <v>0</v>
      </c>
      <c r="J427" s="183"/>
      <c r="K427" s="536">
        <f t="shared" si="127"/>
        <v>0</v>
      </c>
      <c r="L427" s="183"/>
      <c r="M427" s="536">
        <f t="shared" si="125"/>
        <v>0</v>
      </c>
      <c r="N427" s="534">
        <f t="shared" si="128"/>
        <v>0</v>
      </c>
      <c r="O427" s="534" t="e">
        <f>omkostninger!$K$34</f>
        <v>#DIV/0!</v>
      </c>
      <c r="P427" s="534" t="e">
        <f t="shared" si="126"/>
        <v>#DIV/0!</v>
      </c>
      <c r="Q427" s="538" t="e">
        <f t="shared" si="129"/>
        <v>#DIV/0!</v>
      </c>
      <c r="R427" s="103"/>
    </row>
    <row r="428" spans="1:18" x14ac:dyDescent="0.2">
      <c r="A428" s="278"/>
      <c r="B428" s="155"/>
      <c r="C428" s="153"/>
      <c r="D428" s="673"/>
      <c r="E428" s="144"/>
      <c r="F428" s="534">
        <f t="shared" si="121"/>
        <v>0</v>
      </c>
      <c r="G428" s="535">
        <f t="shared" si="122"/>
        <v>0</v>
      </c>
      <c r="H428" s="534">
        <f t="shared" si="123"/>
        <v>0</v>
      </c>
      <c r="I428" s="536">
        <f t="shared" si="124"/>
        <v>0</v>
      </c>
      <c r="J428" s="188"/>
      <c r="K428" s="536">
        <f t="shared" si="127"/>
        <v>0</v>
      </c>
      <c r="L428" s="188"/>
      <c r="M428" s="536">
        <f t="shared" si="125"/>
        <v>0</v>
      </c>
      <c r="N428" s="534">
        <f t="shared" si="128"/>
        <v>0</v>
      </c>
      <c r="O428" s="534" t="e">
        <f>omkostninger!$K$34</f>
        <v>#DIV/0!</v>
      </c>
      <c r="P428" s="534" t="e">
        <f t="shared" si="126"/>
        <v>#DIV/0!</v>
      </c>
      <c r="Q428" s="538" t="e">
        <f t="shared" si="129"/>
        <v>#DIV/0!</v>
      </c>
    </row>
    <row r="429" spans="1:18" x14ac:dyDescent="0.2">
      <c r="A429" s="279"/>
      <c r="B429" s="185"/>
      <c r="C429" s="156"/>
      <c r="D429" s="672"/>
      <c r="E429" s="145"/>
      <c r="F429" s="534">
        <f t="shared" si="121"/>
        <v>0</v>
      </c>
      <c r="G429" s="535">
        <f t="shared" si="122"/>
        <v>0</v>
      </c>
      <c r="H429" s="534">
        <f t="shared" si="123"/>
        <v>0</v>
      </c>
      <c r="I429" s="536">
        <f t="shared" si="124"/>
        <v>0</v>
      </c>
      <c r="J429" s="539"/>
      <c r="K429" s="536">
        <f t="shared" si="127"/>
        <v>0</v>
      </c>
      <c r="L429" s="539"/>
      <c r="M429" s="536">
        <f t="shared" si="125"/>
        <v>0</v>
      </c>
      <c r="N429" s="534">
        <f t="shared" si="128"/>
        <v>0</v>
      </c>
      <c r="O429" s="534" t="e">
        <f>omkostninger!$K$34</f>
        <v>#DIV/0!</v>
      </c>
      <c r="P429" s="534" t="e">
        <f t="shared" si="126"/>
        <v>#DIV/0!</v>
      </c>
      <c r="Q429" s="538" t="e">
        <f t="shared" si="129"/>
        <v>#DIV/0!</v>
      </c>
    </row>
    <row r="430" spans="1:18" x14ac:dyDescent="0.2">
      <c r="A430" s="278"/>
      <c r="B430" s="155"/>
      <c r="C430" s="153"/>
      <c r="D430" s="673"/>
      <c r="E430" s="144"/>
      <c r="F430" s="534">
        <f t="shared" si="121"/>
        <v>0</v>
      </c>
      <c r="G430" s="535">
        <f t="shared" si="122"/>
        <v>0</v>
      </c>
      <c r="H430" s="534">
        <f t="shared" si="123"/>
        <v>0</v>
      </c>
      <c r="I430" s="536">
        <f t="shared" si="124"/>
        <v>0</v>
      </c>
      <c r="J430" s="188"/>
      <c r="K430" s="536">
        <f t="shared" si="127"/>
        <v>0</v>
      </c>
      <c r="L430" s="188"/>
      <c r="M430" s="536">
        <f t="shared" si="125"/>
        <v>0</v>
      </c>
      <c r="N430" s="534">
        <f t="shared" si="128"/>
        <v>0</v>
      </c>
      <c r="O430" s="534" t="e">
        <f>omkostninger!$K$34</f>
        <v>#DIV/0!</v>
      </c>
      <c r="P430" s="534" t="e">
        <f t="shared" si="126"/>
        <v>#DIV/0!</v>
      </c>
      <c r="Q430" s="538" t="e">
        <f t="shared" si="129"/>
        <v>#DIV/0!</v>
      </c>
    </row>
    <row r="431" spans="1:18" x14ac:dyDescent="0.2">
      <c r="A431" s="277"/>
      <c r="B431" s="185"/>
      <c r="C431" s="156"/>
      <c r="D431" s="672"/>
      <c r="E431" s="146"/>
      <c r="F431" s="534">
        <f t="shared" si="121"/>
        <v>0</v>
      </c>
      <c r="G431" s="535">
        <f t="shared" si="122"/>
        <v>0</v>
      </c>
      <c r="H431" s="534">
        <f t="shared" si="123"/>
        <v>0</v>
      </c>
      <c r="I431" s="536">
        <f t="shared" si="124"/>
        <v>0</v>
      </c>
      <c r="J431" s="183"/>
      <c r="K431" s="536">
        <f t="shared" si="127"/>
        <v>0</v>
      </c>
      <c r="L431" s="183"/>
      <c r="M431" s="536">
        <f t="shared" si="125"/>
        <v>0</v>
      </c>
      <c r="N431" s="534">
        <f t="shared" si="128"/>
        <v>0</v>
      </c>
      <c r="O431" s="534" t="e">
        <f>omkostninger!$K$34</f>
        <v>#DIV/0!</v>
      </c>
      <c r="P431" s="534" t="e">
        <f t="shared" si="126"/>
        <v>#DIV/0!</v>
      </c>
      <c r="Q431" s="538" t="e">
        <f t="shared" si="129"/>
        <v>#DIV/0!</v>
      </c>
    </row>
    <row r="432" spans="1:18" x14ac:dyDescent="0.2">
      <c r="A432" s="278"/>
      <c r="B432" s="155"/>
      <c r="C432" s="153"/>
      <c r="D432" s="673"/>
      <c r="E432" s="144"/>
      <c r="F432" s="534">
        <f t="shared" si="121"/>
        <v>0</v>
      </c>
      <c r="G432" s="535">
        <f t="shared" si="122"/>
        <v>0</v>
      </c>
      <c r="H432" s="534">
        <f t="shared" si="123"/>
        <v>0</v>
      </c>
      <c r="I432" s="536">
        <f t="shared" si="124"/>
        <v>0</v>
      </c>
      <c r="J432" s="188"/>
      <c r="K432" s="536">
        <f t="shared" si="127"/>
        <v>0</v>
      </c>
      <c r="L432" s="188"/>
      <c r="M432" s="536">
        <f t="shared" si="125"/>
        <v>0</v>
      </c>
      <c r="N432" s="534">
        <f t="shared" si="128"/>
        <v>0</v>
      </c>
      <c r="O432" s="534" t="e">
        <f>omkostninger!$K$34</f>
        <v>#DIV/0!</v>
      </c>
      <c r="P432" s="534" t="e">
        <f t="shared" si="126"/>
        <v>#DIV/0!</v>
      </c>
      <c r="Q432" s="538" t="e">
        <f t="shared" si="129"/>
        <v>#DIV/0!</v>
      </c>
    </row>
    <row r="433" spans="1:18" x14ac:dyDescent="0.2">
      <c r="A433" s="277"/>
      <c r="B433" s="174"/>
      <c r="C433" s="149"/>
      <c r="D433" s="672"/>
      <c r="E433" s="146"/>
      <c r="F433" s="534">
        <f t="shared" si="121"/>
        <v>0</v>
      </c>
      <c r="G433" s="535">
        <f t="shared" si="122"/>
        <v>0</v>
      </c>
      <c r="H433" s="534">
        <f t="shared" si="123"/>
        <v>0</v>
      </c>
      <c r="I433" s="536">
        <f t="shared" si="124"/>
        <v>0</v>
      </c>
      <c r="J433" s="183"/>
      <c r="K433" s="536">
        <f t="shared" si="127"/>
        <v>0</v>
      </c>
      <c r="L433" s="183"/>
      <c r="M433" s="536">
        <f t="shared" si="125"/>
        <v>0</v>
      </c>
      <c r="N433" s="534">
        <f t="shared" si="128"/>
        <v>0</v>
      </c>
      <c r="O433" s="534" t="e">
        <f>omkostninger!$K$34</f>
        <v>#DIV/0!</v>
      </c>
      <c r="P433" s="534" t="e">
        <f t="shared" si="126"/>
        <v>#DIV/0!</v>
      </c>
      <c r="Q433" s="538" t="e">
        <f t="shared" si="129"/>
        <v>#DIV/0!</v>
      </c>
    </row>
    <row r="434" spans="1:18" x14ac:dyDescent="0.2">
      <c r="A434" s="278"/>
      <c r="B434" s="155"/>
      <c r="C434" s="153"/>
      <c r="D434" s="673"/>
      <c r="E434" s="144"/>
      <c r="F434" s="534">
        <f t="shared" si="121"/>
        <v>0</v>
      </c>
      <c r="G434" s="535">
        <f t="shared" si="122"/>
        <v>0</v>
      </c>
      <c r="H434" s="534">
        <f t="shared" si="123"/>
        <v>0</v>
      </c>
      <c r="I434" s="536">
        <f t="shared" si="124"/>
        <v>0</v>
      </c>
      <c r="J434" s="188"/>
      <c r="K434" s="536">
        <f t="shared" si="127"/>
        <v>0</v>
      </c>
      <c r="L434" s="188"/>
      <c r="M434" s="536">
        <f t="shared" si="125"/>
        <v>0</v>
      </c>
      <c r="N434" s="534">
        <f t="shared" si="128"/>
        <v>0</v>
      </c>
      <c r="O434" s="534" t="e">
        <f>omkostninger!$K$34</f>
        <v>#DIV/0!</v>
      </c>
      <c r="P434" s="534" t="e">
        <f t="shared" si="126"/>
        <v>#DIV/0!</v>
      </c>
      <c r="Q434" s="538" t="e">
        <f t="shared" si="129"/>
        <v>#DIV/0!</v>
      </c>
    </row>
    <row r="435" spans="1:18" x14ac:dyDescent="0.2">
      <c r="A435" s="277"/>
      <c r="B435" s="174"/>
      <c r="C435" s="149"/>
      <c r="D435" s="672"/>
      <c r="E435" s="146"/>
      <c r="F435" s="534">
        <f t="shared" si="121"/>
        <v>0</v>
      </c>
      <c r="G435" s="535">
        <f t="shared" si="122"/>
        <v>0</v>
      </c>
      <c r="H435" s="534">
        <f t="shared" si="123"/>
        <v>0</v>
      </c>
      <c r="I435" s="536">
        <f t="shared" si="124"/>
        <v>0</v>
      </c>
      <c r="J435" s="183"/>
      <c r="K435" s="536">
        <f t="shared" si="127"/>
        <v>0</v>
      </c>
      <c r="L435" s="183"/>
      <c r="M435" s="536">
        <f t="shared" si="125"/>
        <v>0</v>
      </c>
      <c r="N435" s="534">
        <f t="shared" si="128"/>
        <v>0</v>
      </c>
      <c r="O435" s="534" t="e">
        <f>omkostninger!$K$34</f>
        <v>#DIV/0!</v>
      </c>
      <c r="P435" s="534" t="e">
        <f t="shared" si="126"/>
        <v>#DIV/0!</v>
      </c>
      <c r="Q435" s="538" t="e">
        <f t="shared" si="129"/>
        <v>#DIV/0!</v>
      </c>
      <c r="R435" s="103"/>
    </row>
    <row r="436" spans="1:18" x14ac:dyDescent="0.2">
      <c r="A436" s="278"/>
      <c r="B436" s="155"/>
      <c r="C436" s="153"/>
      <c r="D436" s="673"/>
      <c r="E436" s="144"/>
      <c r="F436" s="534">
        <f t="shared" si="121"/>
        <v>0</v>
      </c>
      <c r="G436" s="535">
        <f t="shared" si="122"/>
        <v>0</v>
      </c>
      <c r="H436" s="534">
        <f t="shared" si="123"/>
        <v>0</v>
      </c>
      <c r="I436" s="536">
        <f t="shared" si="124"/>
        <v>0</v>
      </c>
      <c r="J436" s="188"/>
      <c r="K436" s="536">
        <f t="shared" si="127"/>
        <v>0</v>
      </c>
      <c r="L436" s="188"/>
      <c r="M436" s="536">
        <f t="shared" si="125"/>
        <v>0</v>
      </c>
      <c r="N436" s="534">
        <f t="shared" si="128"/>
        <v>0</v>
      </c>
      <c r="O436" s="534" t="e">
        <f>omkostninger!$K$34</f>
        <v>#DIV/0!</v>
      </c>
      <c r="P436" s="534" t="e">
        <f t="shared" si="126"/>
        <v>#DIV/0!</v>
      </c>
      <c r="Q436" s="538" t="e">
        <f t="shared" si="129"/>
        <v>#DIV/0!</v>
      </c>
    </row>
    <row r="437" spans="1:18" x14ac:dyDescent="0.2">
      <c r="A437" s="277"/>
      <c r="B437" s="174"/>
      <c r="C437" s="149"/>
      <c r="D437" s="672"/>
      <c r="E437" s="145"/>
      <c r="F437" s="534">
        <f t="shared" si="121"/>
        <v>0</v>
      </c>
      <c r="G437" s="535">
        <f t="shared" si="122"/>
        <v>0</v>
      </c>
      <c r="H437" s="534">
        <f t="shared" si="123"/>
        <v>0</v>
      </c>
      <c r="I437" s="536">
        <f t="shared" si="124"/>
        <v>0</v>
      </c>
      <c r="J437" s="539"/>
      <c r="K437" s="536">
        <f t="shared" si="127"/>
        <v>0</v>
      </c>
      <c r="L437" s="539"/>
      <c r="M437" s="536">
        <f t="shared" si="125"/>
        <v>0</v>
      </c>
      <c r="N437" s="534">
        <f t="shared" si="128"/>
        <v>0</v>
      </c>
      <c r="O437" s="534" t="e">
        <f>omkostninger!$K$34</f>
        <v>#DIV/0!</v>
      </c>
      <c r="P437" s="534" t="e">
        <f t="shared" si="126"/>
        <v>#DIV/0!</v>
      </c>
      <c r="Q437" s="538" t="e">
        <f t="shared" si="129"/>
        <v>#DIV/0!</v>
      </c>
    </row>
    <row r="438" spans="1:18" x14ac:dyDescent="0.2">
      <c r="A438" s="278"/>
      <c r="B438" s="155"/>
      <c r="C438" s="153"/>
      <c r="D438" s="673"/>
      <c r="E438" s="144"/>
      <c r="F438" s="534">
        <f t="shared" si="121"/>
        <v>0</v>
      </c>
      <c r="G438" s="535">
        <f t="shared" si="122"/>
        <v>0</v>
      </c>
      <c r="H438" s="534">
        <f t="shared" si="123"/>
        <v>0</v>
      </c>
      <c r="I438" s="536">
        <f t="shared" si="124"/>
        <v>0</v>
      </c>
      <c r="J438" s="188"/>
      <c r="K438" s="536">
        <f t="shared" si="127"/>
        <v>0</v>
      </c>
      <c r="L438" s="188"/>
      <c r="M438" s="536">
        <f t="shared" si="125"/>
        <v>0</v>
      </c>
      <c r="N438" s="534">
        <f t="shared" si="128"/>
        <v>0</v>
      </c>
      <c r="O438" s="534" t="e">
        <f>omkostninger!$K$34</f>
        <v>#DIV/0!</v>
      </c>
      <c r="P438" s="534" t="e">
        <f t="shared" si="126"/>
        <v>#DIV/0!</v>
      </c>
      <c r="Q438" s="538" t="e">
        <f t="shared" si="129"/>
        <v>#DIV/0!</v>
      </c>
    </row>
    <row r="439" spans="1:18" x14ac:dyDescent="0.2">
      <c r="A439" s="277"/>
      <c r="B439" s="174"/>
      <c r="C439" s="149"/>
      <c r="D439" s="672"/>
      <c r="E439" s="146"/>
      <c r="F439" s="534">
        <f t="shared" si="121"/>
        <v>0</v>
      </c>
      <c r="G439" s="535">
        <f t="shared" si="122"/>
        <v>0</v>
      </c>
      <c r="H439" s="534">
        <f t="shared" si="123"/>
        <v>0</v>
      </c>
      <c r="I439" s="536">
        <f t="shared" si="124"/>
        <v>0</v>
      </c>
      <c r="J439" s="183"/>
      <c r="K439" s="536">
        <f t="shared" si="127"/>
        <v>0</v>
      </c>
      <c r="L439" s="183"/>
      <c r="M439" s="536">
        <f t="shared" si="125"/>
        <v>0</v>
      </c>
      <c r="N439" s="534">
        <f t="shared" si="128"/>
        <v>0</v>
      </c>
      <c r="O439" s="534" t="e">
        <f>omkostninger!$K$34</f>
        <v>#DIV/0!</v>
      </c>
      <c r="P439" s="534" t="e">
        <f t="shared" si="126"/>
        <v>#DIV/0!</v>
      </c>
      <c r="Q439" s="538" t="e">
        <f t="shared" si="129"/>
        <v>#DIV/0!</v>
      </c>
    </row>
    <row r="440" spans="1:18" x14ac:dyDescent="0.2">
      <c r="A440" s="278"/>
      <c r="B440" s="155"/>
      <c r="C440" s="153"/>
      <c r="D440" s="673"/>
      <c r="E440" s="144"/>
      <c r="F440" s="534">
        <f t="shared" si="121"/>
        <v>0</v>
      </c>
      <c r="G440" s="535">
        <f t="shared" si="122"/>
        <v>0</v>
      </c>
      <c r="H440" s="534">
        <f t="shared" si="123"/>
        <v>0</v>
      </c>
      <c r="I440" s="536">
        <f t="shared" si="124"/>
        <v>0</v>
      </c>
      <c r="J440" s="188"/>
      <c r="K440" s="536">
        <f t="shared" si="127"/>
        <v>0</v>
      </c>
      <c r="L440" s="188"/>
      <c r="M440" s="536">
        <f t="shared" si="125"/>
        <v>0</v>
      </c>
      <c r="N440" s="534">
        <f t="shared" si="128"/>
        <v>0</v>
      </c>
      <c r="O440" s="534" t="e">
        <f>omkostninger!$K$34</f>
        <v>#DIV/0!</v>
      </c>
      <c r="P440" s="534" t="e">
        <f t="shared" si="126"/>
        <v>#DIV/0!</v>
      </c>
      <c r="Q440" s="538" t="e">
        <f t="shared" si="129"/>
        <v>#DIV/0!</v>
      </c>
    </row>
    <row r="441" spans="1:18" x14ac:dyDescent="0.2">
      <c r="A441" s="277"/>
      <c r="B441" s="174"/>
      <c r="C441" s="149"/>
      <c r="D441" s="672"/>
      <c r="E441" s="146"/>
      <c r="F441" s="534">
        <f t="shared" si="121"/>
        <v>0</v>
      </c>
      <c r="G441" s="535">
        <f t="shared" si="122"/>
        <v>0</v>
      </c>
      <c r="H441" s="534">
        <f t="shared" si="123"/>
        <v>0</v>
      </c>
      <c r="I441" s="536">
        <f t="shared" si="124"/>
        <v>0</v>
      </c>
      <c r="J441" s="183"/>
      <c r="K441" s="536">
        <f t="shared" si="127"/>
        <v>0</v>
      </c>
      <c r="L441" s="183"/>
      <c r="M441" s="536">
        <f t="shared" si="125"/>
        <v>0</v>
      </c>
      <c r="N441" s="534">
        <f t="shared" si="128"/>
        <v>0</v>
      </c>
      <c r="O441" s="534" t="e">
        <f>omkostninger!$K$34</f>
        <v>#DIV/0!</v>
      </c>
      <c r="P441" s="534" t="e">
        <f t="shared" si="126"/>
        <v>#DIV/0!</v>
      </c>
      <c r="Q441" s="538" t="e">
        <f t="shared" si="129"/>
        <v>#DIV/0!</v>
      </c>
    </row>
    <row r="442" spans="1:18" x14ac:dyDescent="0.2">
      <c r="A442" s="278"/>
      <c r="B442" s="155"/>
      <c r="C442" s="153"/>
      <c r="D442" s="673"/>
      <c r="E442" s="144"/>
      <c r="F442" s="534">
        <f t="shared" si="121"/>
        <v>0</v>
      </c>
      <c r="G442" s="535">
        <f t="shared" si="122"/>
        <v>0</v>
      </c>
      <c r="H442" s="534">
        <f t="shared" si="123"/>
        <v>0</v>
      </c>
      <c r="I442" s="536">
        <f t="shared" si="124"/>
        <v>0</v>
      </c>
      <c r="J442" s="188"/>
      <c r="K442" s="536">
        <f t="shared" si="127"/>
        <v>0</v>
      </c>
      <c r="L442" s="188"/>
      <c r="M442" s="536">
        <f t="shared" si="125"/>
        <v>0</v>
      </c>
      <c r="N442" s="534">
        <f t="shared" si="128"/>
        <v>0</v>
      </c>
      <c r="O442" s="534" t="e">
        <f>omkostninger!$K$34</f>
        <v>#DIV/0!</v>
      </c>
      <c r="P442" s="534" t="e">
        <f t="shared" si="126"/>
        <v>#DIV/0!</v>
      </c>
      <c r="Q442" s="538" t="e">
        <f t="shared" si="129"/>
        <v>#DIV/0!</v>
      </c>
    </row>
    <row r="443" spans="1:18" x14ac:dyDescent="0.2">
      <c r="A443" s="277"/>
      <c r="B443" s="174"/>
      <c r="C443" s="149"/>
      <c r="D443" s="672"/>
      <c r="E443" s="146"/>
      <c r="F443" s="534">
        <f t="shared" si="121"/>
        <v>0</v>
      </c>
      <c r="G443" s="535">
        <f t="shared" si="122"/>
        <v>0</v>
      </c>
      <c r="H443" s="534">
        <f t="shared" si="123"/>
        <v>0</v>
      </c>
      <c r="I443" s="536">
        <f t="shared" si="124"/>
        <v>0</v>
      </c>
      <c r="J443" s="183"/>
      <c r="K443" s="536">
        <f t="shared" si="127"/>
        <v>0</v>
      </c>
      <c r="L443" s="183"/>
      <c r="M443" s="536">
        <f t="shared" si="125"/>
        <v>0</v>
      </c>
      <c r="N443" s="534">
        <f t="shared" si="128"/>
        <v>0</v>
      </c>
      <c r="O443" s="534" t="e">
        <f>omkostninger!$K$34</f>
        <v>#DIV/0!</v>
      </c>
      <c r="P443" s="534" t="e">
        <f t="shared" si="126"/>
        <v>#DIV/0!</v>
      </c>
      <c r="Q443" s="538" t="e">
        <f t="shared" si="129"/>
        <v>#DIV/0!</v>
      </c>
    </row>
    <row r="444" spans="1:18" x14ac:dyDescent="0.2">
      <c r="A444" s="278"/>
      <c r="B444" s="155"/>
      <c r="C444" s="153"/>
      <c r="D444" s="673"/>
      <c r="E444" s="144"/>
      <c r="F444" s="534">
        <f t="shared" si="121"/>
        <v>0</v>
      </c>
      <c r="G444" s="535">
        <f t="shared" si="122"/>
        <v>0</v>
      </c>
      <c r="H444" s="534">
        <f t="shared" si="123"/>
        <v>0</v>
      </c>
      <c r="I444" s="536">
        <f t="shared" si="124"/>
        <v>0</v>
      </c>
      <c r="J444" s="188"/>
      <c r="K444" s="536">
        <f t="shared" si="127"/>
        <v>0</v>
      </c>
      <c r="L444" s="188"/>
      <c r="M444" s="536">
        <f t="shared" si="125"/>
        <v>0</v>
      </c>
      <c r="N444" s="534">
        <f t="shared" si="128"/>
        <v>0</v>
      </c>
      <c r="O444" s="534" t="e">
        <f>omkostninger!$K$34</f>
        <v>#DIV/0!</v>
      </c>
      <c r="P444" s="534" t="e">
        <f t="shared" si="126"/>
        <v>#DIV/0!</v>
      </c>
      <c r="Q444" s="538" t="e">
        <f t="shared" si="129"/>
        <v>#DIV/0!</v>
      </c>
    </row>
    <row r="445" spans="1:18" x14ac:dyDescent="0.2">
      <c r="A445" s="277"/>
      <c r="B445" s="174"/>
      <c r="C445" s="158"/>
      <c r="D445" s="674"/>
      <c r="E445" s="145"/>
      <c r="F445" s="534">
        <f t="shared" si="121"/>
        <v>0</v>
      </c>
      <c r="G445" s="535">
        <f t="shared" si="122"/>
        <v>0</v>
      </c>
      <c r="H445" s="534">
        <f t="shared" si="123"/>
        <v>0</v>
      </c>
      <c r="I445" s="536">
        <f t="shared" si="124"/>
        <v>0</v>
      </c>
      <c r="J445" s="539"/>
      <c r="K445" s="536">
        <f t="shared" si="127"/>
        <v>0</v>
      </c>
      <c r="L445" s="539"/>
      <c r="M445" s="536">
        <f t="shared" si="125"/>
        <v>0</v>
      </c>
      <c r="N445" s="534">
        <f t="shared" si="128"/>
        <v>0</v>
      </c>
      <c r="O445" s="534" t="e">
        <f>omkostninger!$K$34</f>
        <v>#DIV/0!</v>
      </c>
      <c r="P445" s="534" t="e">
        <f t="shared" si="126"/>
        <v>#DIV/0!</v>
      </c>
      <c r="Q445" s="538" t="e">
        <f t="shared" si="129"/>
        <v>#DIV/0!</v>
      </c>
    </row>
    <row r="446" spans="1:18" x14ac:dyDescent="0.2">
      <c r="A446" s="278"/>
      <c r="B446" s="155"/>
      <c r="C446" s="153"/>
      <c r="D446" s="673"/>
      <c r="E446" s="144"/>
      <c r="F446" s="534">
        <f t="shared" si="121"/>
        <v>0</v>
      </c>
      <c r="G446" s="535">
        <f t="shared" si="122"/>
        <v>0</v>
      </c>
      <c r="H446" s="534">
        <f t="shared" si="123"/>
        <v>0</v>
      </c>
      <c r="I446" s="536">
        <f t="shared" si="124"/>
        <v>0</v>
      </c>
      <c r="J446" s="188"/>
      <c r="K446" s="536">
        <f t="shared" si="127"/>
        <v>0</v>
      </c>
      <c r="L446" s="188"/>
      <c r="M446" s="536">
        <f t="shared" si="125"/>
        <v>0</v>
      </c>
      <c r="N446" s="534">
        <f t="shared" si="128"/>
        <v>0</v>
      </c>
      <c r="O446" s="534" t="e">
        <f>omkostninger!$K$34</f>
        <v>#DIV/0!</v>
      </c>
      <c r="P446" s="534" t="e">
        <f t="shared" si="126"/>
        <v>#DIV/0!</v>
      </c>
      <c r="Q446" s="538" t="e">
        <f t="shared" si="129"/>
        <v>#DIV/0!</v>
      </c>
    </row>
    <row r="447" spans="1:18" ht="13.5" thickBot="1" x14ac:dyDescent="0.25">
      <c r="A447" s="277"/>
      <c r="B447" s="174"/>
      <c r="C447" s="149"/>
      <c r="D447" s="672"/>
      <c r="E447" s="146"/>
      <c r="F447" s="534">
        <f t="shared" si="121"/>
        <v>0</v>
      </c>
      <c r="G447" s="535">
        <f t="shared" si="122"/>
        <v>0</v>
      </c>
      <c r="H447" s="534">
        <f t="shared" si="123"/>
        <v>0</v>
      </c>
      <c r="I447" s="536">
        <f t="shared" si="124"/>
        <v>0</v>
      </c>
      <c r="J447" s="183"/>
      <c r="K447" s="536">
        <f>SUM(D447*J447)</f>
        <v>0</v>
      </c>
      <c r="L447" s="183"/>
      <c r="M447" s="536">
        <f t="shared" si="125"/>
        <v>0</v>
      </c>
      <c r="N447" s="534">
        <f t="shared" si="128"/>
        <v>0</v>
      </c>
      <c r="O447" s="534" t="e">
        <f>omkostninger!$K$34</f>
        <v>#DIV/0!</v>
      </c>
      <c r="P447" s="534" t="e">
        <f t="shared" si="126"/>
        <v>#DIV/0!</v>
      </c>
      <c r="Q447" s="538" t="e">
        <f t="shared" si="129"/>
        <v>#DIV/0!</v>
      </c>
    </row>
    <row r="448" spans="1:18" ht="13.5" thickBot="1" x14ac:dyDescent="0.25">
      <c r="A448" s="133" t="s">
        <v>37</v>
      </c>
      <c r="B448" s="118"/>
      <c r="C448" s="119"/>
      <c r="D448" s="675"/>
      <c r="E448" s="120"/>
      <c r="F448" s="361">
        <f>SUM(F423:F447)</f>
        <v>0</v>
      </c>
      <c r="G448" s="361">
        <f>SUM(G423:G447)</f>
        <v>0</v>
      </c>
      <c r="H448" s="361">
        <f>SUM(H423:H447)</f>
        <v>0</v>
      </c>
      <c r="I448" s="361">
        <f>SUM(I423:I447)</f>
        <v>0</v>
      </c>
      <c r="J448" s="577"/>
      <c r="K448" s="361">
        <f>SUM(K423:K447)</f>
        <v>0</v>
      </c>
      <c r="L448" s="577"/>
      <c r="M448" s="361">
        <f>SUM(M423:M447)</f>
        <v>0</v>
      </c>
      <c r="N448" s="361">
        <f>SUM(N423:N447)</f>
        <v>0</v>
      </c>
      <c r="O448" s="360"/>
      <c r="P448" s="361" t="e">
        <f>SUM(P423:P447)</f>
        <v>#DIV/0!</v>
      </c>
      <c r="Q448" s="578"/>
    </row>
    <row r="449" spans="1:18" ht="40.5" customHeight="1" thickTop="1" x14ac:dyDescent="0.2">
      <c r="D449" s="666"/>
      <c r="E449" s="103"/>
      <c r="F449" s="103"/>
      <c r="G449" s="103"/>
      <c r="H449" s="103"/>
      <c r="I449" s="103"/>
      <c r="J449" s="557"/>
      <c r="K449" s="557"/>
      <c r="L449" s="557"/>
      <c r="M449" s="557"/>
      <c r="N449" s="557"/>
      <c r="O449" s="557"/>
      <c r="P449" s="557"/>
      <c r="Q449" s="557"/>
    </row>
    <row r="450" spans="1:18" ht="13.5" thickBot="1" x14ac:dyDescent="0.25">
      <c r="D450" s="666"/>
      <c r="E450" s="103"/>
      <c r="F450" s="103"/>
      <c r="G450" s="103"/>
      <c r="H450" s="103"/>
      <c r="I450" s="103"/>
      <c r="J450" s="557"/>
      <c r="K450" s="557"/>
      <c r="L450" s="557"/>
      <c r="M450" s="557"/>
      <c r="N450" s="557"/>
      <c r="O450" s="557"/>
      <c r="P450" s="557"/>
      <c r="Q450" s="557"/>
    </row>
    <row r="451" spans="1:18" ht="21.75" thickTop="1" thickBot="1" x14ac:dyDescent="0.35">
      <c r="A451" s="136"/>
      <c r="B451" s="137" t="s">
        <v>18</v>
      </c>
      <c r="C451" s="137"/>
      <c r="D451" s="667"/>
      <c r="E451" s="692"/>
      <c r="F451" s="692"/>
      <c r="G451" s="692"/>
      <c r="H451" s="692"/>
      <c r="I451" s="692"/>
      <c r="J451" s="558"/>
      <c r="K451" s="559" t="s">
        <v>113</v>
      </c>
      <c r="L451" s="559"/>
      <c r="M451" s="559"/>
      <c r="N451" s="560"/>
      <c r="O451" s="561"/>
      <c r="P451" s="562" t="s">
        <v>82</v>
      </c>
      <c r="Q451" s="563">
        <v>1</v>
      </c>
    </row>
    <row r="452" spans="1:18" x14ac:dyDescent="0.2">
      <c r="A452" s="127"/>
      <c r="B452" s="7"/>
      <c r="C452" s="7"/>
      <c r="D452" s="665"/>
      <c r="E452" s="690"/>
      <c r="F452" s="691"/>
      <c r="G452" s="691"/>
      <c r="H452" s="693"/>
      <c r="I452" s="693"/>
      <c r="J452" s="553"/>
      <c r="K452" s="556"/>
      <c r="L452" s="556"/>
      <c r="M452" s="556"/>
      <c r="N452" s="564"/>
      <c r="O452" s="564"/>
      <c r="P452" s="564"/>
      <c r="Q452" s="565"/>
    </row>
    <row r="453" spans="1:18" ht="13.5" thickBot="1" x14ac:dyDescent="0.25">
      <c r="A453" s="128"/>
      <c r="B453" s="12"/>
      <c r="C453" s="12"/>
      <c r="D453" s="668"/>
      <c r="E453" s="694"/>
      <c r="F453" s="695"/>
      <c r="G453" s="695"/>
      <c r="H453" s="695"/>
      <c r="I453" s="695"/>
      <c r="J453" s="566"/>
      <c r="K453" s="566"/>
      <c r="L453" s="566"/>
      <c r="M453" s="566"/>
      <c r="N453" s="566"/>
      <c r="O453" s="566"/>
      <c r="P453" s="566"/>
      <c r="Q453" s="567"/>
    </row>
    <row r="454" spans="1:18" x14ac:dyDescent="0.2">
      <c r="A454" s="129"/>
      <c r="B454" s="73"/>
      <c r="C454" s="73"/>
      <c r="D454" s="665"/>
      <c r="E454" s="750" t="s">
        <v>0</v>
      </c>
      <c r="F454" s="751"/>
      <c r="G454" s="751"/>
      <c r="H454" s="751"/>
      <c r="I454" s="752"/>
      <c r="J454" s="744" t="s">
        <v>1</v>
      </c>
      <c r="K454" s="756"/>
      <c r="L454" s="744" t="s">
        <v>2</v>
      </c>
      <c r="M454" s="756"/>
      <c r="N454" s="564"/>
      <c r="O454" s="564"/>
      <c r="P454" s="744" t="s">
        <v>3</v>
      </c>
      <c r="Q454" s="745"/>
    </row>
    <row r="455" spans="1:18" ht="13.5" thickBot="1" x14ac:dyDescent="0.25">
      <c r="A455" s="128"/>
      <c r="B455" s="12" t="s">
        <v>27</v>
      </c>
      <c r="C455" s="12"/>
      <c r="D455" s="668"/>
      <c r="E455" s="753"/>
      <c r="F455" s="754"/>
      <c r="G455" s="754"/>
      <c r="H455" s="754"/>
      <c r="I455" s="755"/>
      <c r="J455" s="757"/>
      <c r="K455" s="758"/>
      <c r="L455" s="757"/>
      <c r="M455" s="758"/>
      <c r="N455" s="566"/>
      <c r="O455" s="566"/>
      <c r="P455" s="746"/>
      <c r="Q455" s="747"/>
    </row>
    <row r="456" spans="1:18" ht="13.5" thickBot="1" x14ac:dyDescent="0.25">
      <c r="A456" s="130"/>
      <c r="B456" s="36"/>
      <c r="C456" s="36"/>
      <c r="D456" s="669"/>
      <c r="E456" s="693"/>
      <c r="F456" s="693"/>
      <c r="G456" s="693"/>
      <c r="H456" s="693"/>
      <c r="I456" s="693"/>
      <c r="J456" s="553"/>
      <c r="K456" s="553"/>
      <c r="L456" s="553"/>
      <c r="M456" s="553"/>
      <c r="N456" s="553"/>
      <c r="O456" s="553"/>
      <c r="P456" s="553"/>
      <c r="Q456" s="568"/>
    </row>
    <row r="457" spans="1:18" x14ac:dyDescent="0.2">
      <c r="A457" s="131" t="s">
        <v>4</v>
      </c>
      <c r="B457" s="748" t="s">
        <v>5</v>
      </c>
      <c r="C457" s="15" t="s">
        <v>6</v>
      </c>
      <c r="D457" s="670" t="s">
        <v>7</v>
      </c>
      <c r="E457" s="696" t="s">
        <v>44</v>
      </c>
      <c r="F457" s="697" t="s">
        <v>40</v>
      </c>
      <c r="G457" s="697" t="s">
        <v>46</v>
      </c>
      <c r="H457" s="697" t="s">
        <v>48</v>
      </c>
      <c r="I457" s="698" t="s">
        <v>9</v>
      </c>
      <c r="J457" s="569" t="s">
        <v>8</v>
      </c>
      <c r="K457" s="571" t="s">
        <v>10</v>
      </c>
      <c r="L457" s="569" t="s">
        <v>8</v>
      </c>
      <c r="M457" s="571" t="s">
        <v>11</v>
      </c>
      <c r="N457" s="570" t="s">
        <v>22</v>
      </c>
      <c r="O457" s="570" t="s">
        <v>12</v>
      </c>
      <c r="P457" s="570" t="s">
        <v>23</v>
      </c>
      <c r="Q457" s="572"/>
    </row>
    <row r="458" spans="1:18" ht="13.5" thickBot="1" x14ac:dyDescent="0.25">
      <c r="A458" s="132" t="s">
        <v>13</v>
      </c>
      <c r="B458" s="749"/>
      <c r="C458" s="17" t="s">
        <v>14</v>
      </c>
      <c r="D458" s="671" t="s">
        <v>15</v>
      </c>
      <c r="E458" s="699" t="s">
        <v>45</v>
      </c>
      <c r="F458" s="700" t="s">
        <v>20</v>
      </c>
      <c r="G458" s="700" t="s">
        <v>47</v>
      </c>
      <c r="H458" s="704">
        <f>$H$8</f>
        <v>0</v>
      </c>
      <c r="I458" s="705">
        <f>$I$8</f>
        <v>0</v>
      </c>
      <c r="J458" s="573" t="s">
        <v>16</v>
      </c>
      <c r="K458" s="575"/>
      <c r="L458" s="573" t="s">
        <v>16</v>
      </c>
      <c r="M458" s="575" t="s">
        <v>17</v>
      </c>
      <c r="N458" s="574" t="s">
        <v>16</v>
      </c>
      <c r="O458" s="574"/>
      <c r="P458" s="574" t="s">
        <v>16</v>
      </c>
      <c r="Q458" s="576"/>
    </row>
    <row r="459" spans="1:18" x14ac:dyDescent="0.2">
      <c r="A459" s="277"/>
      <c r="B459" s="174"/>
      <c r="C459" s="149"/>
      <c r="D459" s="672"/>
      <c r="E459" s="146"/>
      <c r="F459" s="534">
        <f t="shared" ref="F459:F465" si="130">SUM(D459*E459/60)</f>
        <v>0</v>
      </c>
      <c r="G459" s="535">
        <f t="shared" ref="G459:G482" si="131">SUM(F459*$B$4)</f>
        <v>0</v>
      </c>
      <c r="H459" s="534">
        <f t="shared" ref="H459:H483" si="132">G459*$H$8</f>
        <v>0</v>
      </c>
      <c r="I459" s="536">
        <f t="shared" ref="I459:I483" si="133">(G459+H459)*$I$8</f>
        <v>0</v>
      </c>
      <c r="J459" s="183"/>
      <c r="K459" s="536">
        <f t="shared" ref="K459:K465" si="134">SUM(D459*J459)</f>
        <v>0</v>
      </c>
      <c r="L459" s="183"/>
      <c r="M459" s="536">
        <f t="shared" ref="M459:M465" si="135">SUM(D459*L459)</f>
        <v>0</v>
      </c>
      <c r="N459" s="534">
        <f>SUM(G459+H459+I459+K459+M459)</f>
        <v>0</v>
      </c>
      <c r="O459" s="534" t="e">
        <f>omkostninger!$K$34</f>
        <v>#DIV/0!</v>
      </c>
      <c r="P459" s="534" t="e">
        <f>SUM(O459*N459)</f>
        <v>#DIV/0!</v>
      </c>
      <c r="Q459" s="538" t="e">
        <f t="shared" ref="Q459:Q465" si="136">SUM(D459/P459)</f>
        <v>#DIV/0!</v>
      </c>
    </row>
    <row r="460" spans="1:18" x14ac:dyDescent="0.2">
      <c r="A460" s="278"/>
      <c r="B460" s="155"/>
      <c r="C460" s="153"/>
      <c r="D460" s="673"/>
      <c r="E460" s="144"/>
      <c r="F460" s="534">
        <f t="shared" si="130"/>
        <v>0</v>
      </c>
      <c r="G460" s="535">
        <f t="shared" si="131"/>
        <v>0</v>
      </c>
      <c r="H460" s="534">
        <f t="shared" si="132"/>
        <v>0</v>
      </c>
      <c r="I460" s="536">
        <f t="shared" si="133"/>
        <v>0</v>
      </c>
      <c r="J460" s="188"/>
      <c r="K460" s="536">
        <f t="shared" si="134"/>
        <v>0</v>
      </c>
      <c r="L460" s="188"/>
      <c r="M460" s="536">
        <f t="shared" si="135"/>
        <v>0</v>
      </c>
      <c r="N460" s="534">
        <f t="shared" ref="N460:N483" si="137">SUM(G460+H460+I460+K460+M460)</f>
        <v>0</v>
      </c>
      <c r="O460" s="534" t="e">
        <f>omkostninger!$K$34</f>
        <v>#DIV/0!</v>
      </c>
      <c r="P460" s="534" t="e">
        <f t="shared" ref="P460:P483" si="138">SUM(O460*N460)</f>
        <v>#DIV/0!</v>
      </c>
      <c r="Q460" s="538" t="e">
        <f t="shared" si="136"/>
        <v>#DIV/0!</v>
      </c>
    </row>
    <row r="461" spans="1:18" x14ac:dyDescent="0.2">
      <c r="A461" s="277"/>
      <c r="B461" s="174"/>
      <c r="C461" s="149"/>
      <c r="D461" s="672"/>
      <c r="E461" s="146"/>
      <c r="F461" s="534">
        <f t="shared" si="130"/>
        <v>0</v>
      </c>
      <c r="G461" s="535">
        <f t="shared" si="131"/>
        <v>0</v>
      </c>
      <c r="H461" s="534">
        <f t="shared" si="132"/>
        <v>0</v>
      </c>
      <c r="I461" s="536">
        <f t="shared" si="133"/>
        <v>0</v>
      </c>
      <c r="J461" s="183"/>
      <c r="K461" s="536">
        <f t="shared" si="134"/>
        <v>0</v>
      </c>
      <c r="L461" s="183"/>
      <c r="M461" s="536">
        <f t="shared" si="135"/>
        <v>0</v>
      </c>
      <c r="N461" s="534">
        <f t="shared" si="137"/>
        <v>0</v>
      </c>
      <c r="O461" s="534" t="e">
        <f>omkostninger!$K$34</f>
        <v>#DIV/0!</v>
      </c>
      <c r="P461" s="534" t="e">
        <f t="shared" si="138"/>
        <v>#DIV/0!</v>
      </c>
      <c r="Q461" s="538" t="e">
        <f t="shared" si="136"/>
        <v>#DIV/0!</v>
      </c>
    </row>
    <row r="462" spans="1:18" x14ac:dyDescent="0.2">
      <c r="A462" s="278"/>
      <c r="B462" s="155"/>
      <c r="C462" s="153"/>
      <c r="D462" s="673"/>
      <c r="E462" s="144"/>
      <c r="F462" s="534">
        <f t="shared" si="130"/>
        <v>0</v>
      </c>
      <c r="G462" s="535">
        <f t="shared" si="131"/>
        <v>0</v>
      </c>
      <c r="H462" s="534">
        <f t="shared" si="132"/>
        <v>0</v>
      </c>
      <c r="I462" s="536">
        <f t="shared" si="133"/>
        <v>0</v>
      </c>
      <c r="J462" s="188"/>
      <c r="K462" s="536">
        <f t="shared" si="134"/>
        <v>0</v>
      </c>
      <c r="L462" s="188"/>
      <c r="M462" s="536">
        <f t="shared" si="135"/>
        <v>0</v>
      </c>
      <c r="N462" s="534">
        <f t="shared" si="137"/>
        <v>0</v>
      </c>
      <c r="O462" s="534" t="e">
        <f>omkostninger!$K$34</f>
        <v>#DIV/0!</v>
      </c>
      <c r="P462" s="534" t="e">
        <f t="shared" si="138"/>
        <v>#DIV/0!</v>
      </c>
      <c r="Q462" s="538" t="e">
        <f t="shared" si="136"/>
        <v>#DIV/0!</v>
      </c>
    </row>
    <row r="463" spans="1:18" x14ac:dyDescent="0.2">
      <c r="A463" s="277"/>
      <c r="B463" s="174"/>
      <c r="C463" s="149"/>
      <c r="D463" s="672"/>
      <c r="E463" s="146"/>
      <c r="F463" s="534">
        <f t="shared" si="130"/>
        <v>0</v>
      </c>
      <c r="G463" s="535">
        <f t="shared" si="131"/>
        <v>0</v>
      </c>
      <c r="H463" s="534">
        <f t="shared" si="132"/>
        <v>0</v>
      </c>
      <c r="I463" s="536">
        <f t="shared" si="133"/>
        <v>0</v>
      </c>
      <c r="J463" s="183"/>
      <c r="K463" s="536">
        <f t="shared" si="134"/>
        <v>0</v>
      </c>
      <c r="L463" s="183"/>
      <c r="M463" s="536">
        <f t="shared" si="135"/>
        <v>0</v>
      </c>
      <c r="N463" s="534">
        <f t="shared" si="137"/>
        <v>0</v>
      </c>
      <c r="O463" s="534" t="e">
        <f>omkostninger!$K$34</f>
        <v>#DIV/0!</v>
      </c>
      <c r="P463" s="534" t="e">
        <f t="shared" si="138"/>
        <v>#DIV/0!</v>
      </c>
      <c r="Q463" s="538" t="e">
        <f t="shared" si="136"/>
        <v>#DIV/0!</v>
      </c>
      <c r="R463" s="103"/>
    </row>
    <row r="464" spans="1:18" x14ac:dyDescent="0.2">
      <c r="A464" s="278"/>
      <c r="B464" s="155"/>
      <c r="C464" s="153"/>
      <c r="D464" s="673"/>
      <c r="E464" s="144"/>
      <c r="F464" s="534">
        <f t="shared" si="130"/>
        <v>0</v>
      </c>
      <c r="G464" s="535">
        <f t="shared" si="131"/>
        <v>0</v>
      </c>
      <c r="H464" s="534">
        <f t="shared" si="132"/>
        <v>0</v>
      </c>
      <c r="I464" s="536">
        <f t="shared" si="133"/>
        <v>0</v>
      </c>
      <c r="J464" s="188"/>
      <c r="K464" s="536">
        <f t="shared" si="134"/>
        <v>0</v>
      </c>
      <c r="L464" s="188"/>
      <c r="M464" s="536">
        <f t="shared" si="135"/>
        <v>0</v>
      </c>
      <c r="N464" s="534">
        <f t="shared" si="137"/>
        <v>0</v>
      </c>
      <c r="O464" s="534" t="e">
        <f>omkostninger!$K$34</f>
        <v>#DIV/0!</v>
      </c>
      <c r="P464" s="534" t="e">
        <f t="shared" si="138"/>
        <v>#DIV/0!</v>
      </c>
      <c r="Q464" s="538" t="e">
        <f t="shared" si="136"/>
        <v>#DIV/0!</v>
      </c>
    </row>
    <row r="465" spans="1:18" x14ac:dyDescent="0.2">
      <c r="A465" s="279"/>
      <c r="B465" s="185"/>
      <c r="C465" s="156"/>
      <c r="D465" s="672"/>
      <c r="E465" s="145"/>
      <c r="F465" s="534">
        <f t="shared" si="130"/>
        <v>0</v>
      </c>
      <c r="G465" s="535">
        <f t="shared" si="131"/>
        <v>0</v>
      </c>
      <c r="H465" s="534">
        <f t="shared" si="132"/>
        <v>0</v>
      </c>
      <c r="I465" s="536">
        <f t="shared" si="133"/>
        <v>0</v>
      </c>
      <c r="J465" s="539"/>
      <c r="K465" s="536">
        <f t="shared" si="134"/>
        <v>0</v>
      </c>
      <c r="L465" s="539"/>
      <c r="M465" s="536">
        <f t="shared" si="135"/>
        <v>0</v>
      </c>
      <c r="N465" s="534">
        <f t="shared" si="137"/>
        <v>0</v>
      </c>
      <c r="O465" s="534" t="e">
        <f>omkostninger!$K$34</f>
        <v>#DIV/0!</v>
      </c>
      <c r="P465" s="534" t="e">
        <f t="shared" si="138"/>
        <v>#DIV/0!</v>
      </c>
      <c r="Q465" s="538" t="e">
        <f t="shared" si="136"/>
        <v>#DIV/0!</v>
      </c>
    </row>
    <row r="466" spans="1:18" x14ac:dyDescent="0.2">
      <c r="A466" s="278"/>
      <c r="B466" s="155"/>
      <c r="C466" s="153"/>
      <c r="D466" s="673"/>
      <c r="E466" s="144"/>
      <c r="F466" s="534">
        <f t="shared" ref="F466:F483" si="139">SUM(D466*E466/60)</f>
        <v>0</v>
      </c>
      <c r="G466" s="535">
        <f t="shared" si="131"/>
        <v>0</v>
      </c>
      <c r="H466" s="534">
        <f t="shared" si="132"/>
        <v>0</v>
      </c>
      <c r="I466" s="536">
        <f t="shared" si="133"/>
        <v>0</v>
      </c>
      <c r="J466" s="188"/>
      <c r="K466" s="536">
        <f t="shared" ref="K466:K482" si="140">SUM(D466*J466)</f>
        <v>0</v>
      </c>
      <c r="L466" s="188"/>
      <c r="M466" s="536">
        <f t="shared" ref="M466:M483" si="141">SUM(D466*L466)</f>
        <v>0</v>
      </c>
      <c r="N466" s="534">
        <f t="shared" si="137"/>
        <v>0</v>
      </c>
      <c r="O466" s="534" t="e">
        <f>omkostninger!$K$34</f>
        <v>#DIV/0!</v>
      </c>
      <c r="P466" s="534" t="e">
        <f t="shared" si="138"/>
        <v>#DIV/0!</v>
      </c>
      <c r="Q466" s="538" t="e">
        <f t="shared" ref="Q466:Q483" si="142">SUM(D466/P466)</f>
        <v>#DIV/0!</v>
      </c>
    </row>
    <row r="467" spans="1:18" x14ac:dyDescent="0.2">
      <c r="A467" s="277"/>
      <c r="B467" s="185"/>
      <c r="C467" s="156"/>
      <c r="D467" s="672"/>
      <c r="E467" s="146"/>
      <c r="F467" s="534">
        <f t="shared" si="139"/>
        <v>0</v>
      </c>
      <c r="G467" s="535">
        <f t="shared" si="131"/>
        <v>0</v>
      </c>
      <c r="H467" s="534">
        <f t="shared" si="132"/>
        <v>0</v>
      </c>
      <c r="I467" s="536">
        <f t="shared" si="133"/>
        <v>0</v>
      </c>
      <c r="J467" s="183"/>
      <c r="K467" s="536">
        <f t="shared" si="140"/>
        <v>0</v>
      </c>
      <c r="L467" s="183"/>
      <c r="M467" s="536">
        <f t="shared" si="141"/>
        <v>0</v>
      </c>
      <c r="N467" s="534">
        <f t="shared" si="137"/>
        <v>0</v>
      </c>
      <c r="O467" s="534" t="e">
        <f>omkostninger!$K$34</f>
        <v>#DIV/0!</v>
      </c>
      <c r="P467" s="534" t="e">
        <f t="shared" si="138"/>
        <v>#DIV/0!</v>
      </c>
      <c r="Q467" s="538" t="e">
        <f t="shared" si="142"/>
        <v>#DIV/0!</v>
      </c>
    </row>
    <row r="468" spans="1:18" x14ac:dyDescent="0.2">
      <c r="A468" s="278"/>
      <c r="B468" s="155"/>
      <c r="C468" s="153"/>
      <c r="D468" s="673"/>
      <c r="E468" s="144"/>
      <c r="F468" s="534">
        <f t="shared" si="139"/>
        <v>0</v>
      </c>
      <c r="G468" s="535">
        <f t="shared" si="131"/>
        <v>0</v>
      </c>
      <c r="H468" s="534">
        <f t="shared" si="132"/>
        <v>0</v>
      </c>
      <c r="I468" s="536">
        <f t="shared" si="133"/>
        <v>0</v>
      </c>
      <c r="J468" s="188"/>
      <c r="K468" s="536">
        <f t="shared" si="140"/>
        <v>0</v>
      </c>
      <c r="L468" s="188"/>
      <c r="M468" s="536">
        <f t="shared" si="141"/>
        <v>0</v>
      </c>
      <c r="N468" s="534">
        <f t="shared" si="137"/>
        <v>0</v>
      </c>
      <c r="O468" s="534" t="e">
        <f>omkostninger!$K$34</f>
        <v>#DIV/0!</v>
      </c>
      <c r="P468" s="534" t="e">
        <f t="shared" si="138"/>
        <v>#DIV/0!</v>
      </c>
      <c r="Q468" s="538" t="e">
        <f t="shared" si="142"/>
        <v>#DIV/0!</v>
      </c>
    </row>
    <row r="469" spans="1:18" x14ac:dyDescent="0.2">
      <c r="A469" s="277"/>
      <c r="B469" s="174"/>
      <c r="C469" s="149"/>
      <c r="D469" s="672"/>
      <c r="E469" s="146"/>
      <c r="F469" s="534">
        <f t="shared" si="139"/>
        <v>0</v>
      </c>
      <c r="G469" s="535">
        <f t="shared" si="131"/>
        <v>0</v>
      </c>
      <c r="H469" s="534">
        <f t="shared" si="132"/>
        <v>0</v>
      </c>
      <c r="I469" s="536">
        <f t="shared" si="133"/>
        <v>0</v>
      </c>
      <c r="J469" s="183"/>
      <c r="K469" s="536">
        <f t="shared" si="140"/>
        <v>0</v>
      </c>
      <c r="L469" s="183"/>
      <c r="M469" s="536">
        <f t="shared" si="141"/>
        <v>0</v>
      </c>
      <c r="N469" s="534">
        <f t="shared" si="137"/>
        <v>0</v>
      </c>
      <c r="O469" s="534" t="e">
        <f>omkostninger!$K$34</f>
        <v>#DIV/0!</v>
      </c>
      <c r="P469" s="534" t="e">
        <f t="shared" si="138"/>
        <v>#DIV/0!</v>
      </c>
      <c r="Q469" s="538" t="e">
        <f t="shared" si="142"/>
        <v>#DIV/0!</v>
      </c>
    </row>
    <row r="470" spans="1:18" x14ac:dyDescent="0.2">
      <c r="A470" s="278"/>
      <c r="B470" s="155"/>
      <c r="C470" s="153"/>
      <c r="D470" s="673"/>
      <c r="E470" s="144"/>
      <c r="F470" s="534">
        <f t="shared" si="139"/>
        <v>0</v>
      </c>
      <c r="G470" s="535">
        <f t="shared" si="131"/>
        <v>0</v>
      </c>
      <c r="H470" s="534">
        <f t="shared" si="132"/>
        <v>0</v>
      </c>
      <c r="I470" s="536">
        <f t="shared" si="133"/>
        <v>0</v>
      </c>
      <c r="J470" s="188"/>
      <c r="K470" s="536">
        <f t="shared" si="140"/>
        <v>0</v>
      </c>
      <c r="L470" s="188"/>
      <c r="M470" s="536">
        <f t="shared" si="141"/>
        <v>0</v>
      </c>
      <c r="N470" s="534">
        <f t="shared" si="137"/>
        <v>0</v>
      </c>
      <c r="O470" s="534" t="e">
        <f>omkostninger!$K$34</f>
        <v>#DIV/0!</v>
      </c>
      <c r="P470" s="534" t="e">
        <f t="shared" si="138"/>
        <v>#DIV/0!</v>
      </c>
      <c r="Q470" s="538" t="e">
        <f t="shared" si="142"/>
        <v>#DIV/0!</v>
      </c>
    </row>
    <row r="471" spans="1:18" x14ac:dyDescent="0.2">
      <c r="A471" s="277"/>
      <c r="B471" s="174"/>
      <c r="C471" s="149"/>
      <c r="D471" s="672"/>
      <c r="E471" s="146"/>
      <c r="F471" s="534">
        <f t="shared" si="139"/>
        <v>0</v>
      </c>
      <c r="G471" s="535">
        <f t="shared" si="131"/>
        <v>0</v>
      </c>
      <c r="H471" s="534">
        <f t="shared" si="132"/>
        <v>0</v>
      </c>
      <c r="I471" s="536">
        <f t="shared" si="133"/>
        <v>0</v>
      </c>
      <c r="J471" s="183"/>
      <c r="K471" s="536">
        <f t="shared" si="140"/>
        <v>0</v>
      </c>
      <c r="L471" s="183"/>
      <c r="M471" s="536">
        <f t="shared" si="141"/>
        <v>0</v>
      </c>
      <c r="N471" s="534">
        <f t="shared" si="137"/>
        <v>0</v>
      </c>
      <c r="O471" s="534" t="e">
        <f>omkostninger!$K$34</f>
        <v>#DIV/0!</v>
      </c>
      <c r="P471" s="534" t="e">
        <f t="shared" si="138"/>
        <v>#DIV/0!</v>
      </c>
      <c r="Q471" s="538" t="e">
        <f t="shared" si="142"/>
        <v>#DIV/0!</v>
      </c>
    </row>
    <row r="472" spans="1:18" x14ac:dyDescent="0.2">
      <c r="A472" s="278"/>
      <c r="B472" s="155"/>
      <c r="C472" s="153"/>
      <c r="D472" s="673"/>
      <c r="E472" s="144"/>
      <c r="F472" s="534">
        <f t="shared" si="139"/>
        <v>0</v>
      </c>
      <c r="G472" s="535">
        <f t="shared" si="131"/>
        <v>0</v>
      </c>
      <c r="H472" s="534">
        <f t="shared" si="132"/>
        <v>0</v>
      </c>
      <c r="I472" s="536">
        <f t="shared" si="133"/>
        <v>0</v>
      </c>
      <c r="J472" s="188"/>
      <c r="K472" s="536">
        <f t="shared" si="140"/>
        <v>0</v>
      </c>
      <c r="L472" s="188"/>
      <c r="M472" s="536">
        <f t="shared" si="141"/>
        <v>0</v>
      </c>
      <c r="N472" s="534">
        <f t="shared" si="137"/>
        <v>0</v>
      </c>
      <c r="O472" s="534" t="e">
        <f>omkostninger!$K$34</f>
        <v>#DIV/0!</v>
      </c>
      <c r="P472" s="534" t="e">
        <f t="shared" si="138"/>
        <v>#DIV/0!</v>
      </c>
      <c r="Q472" s="538" t="e">
        <f t="shared" si="142"/>
        <v>#DIV/0!</v>
      </c>
      <c r="R472" s="103"/>
    </row>
    <row r="473" spans="1:18" x14ac:dyDescent="0.2">
      <c r="A473" s="277"/>
      <c r="B473" s="174"/>
      <c r="C473" s="149"/>
      <c r="D473" s="672"/>
      <c r="E473" s="145"/>
      <c r="F473" s="534">
        <f t="shared" si="139"/>
        <v>0</v>
      </c>
      <c r="G473" s="535">
        <f t="shared" si="131"/>
        <v>0</v>
      </c>
      <c r="H473" s="534">
        <f t="shared" si="132"/>
        <v>0</v>
      </c>
      <c r="I473" s="536">
        <f t="shared" si="133"/>
        <v>0</v>
      </c>
      <c r="J473" s="539"/>
      <c r="K473" s="536">
        <f t="shared" si="140"/>
        <v>0</v>
      </c>
      <c r="L473" s="539"/>
      <c r="M473" s="536">
        <f t="shared" si="141"/>
        <v>0</v>
      </c>
      <c r="N473" s="534">
        <f t="shared" si="137"/>
        <v>0</v>
      </c>
      <c r="O473" s="534" t="e">
        <f>omkostninger!$K$34</f>
        <v>#DIV/0!</v>
      </c>
      <c r="P473" s="534" t="e">
        <f t="shared" si="138"/>
        <v>#DIV/0!</v>
      </c>
      <c r="Q473" s="538" t="e">
        <f t="shared" si="142"/>
        <v>#DIV/0!</v>
      </c>
    </row>
    <row r="474" spans="1:18" x14ac:dyDescent="0.2">
      <c r="A474" s="278"/>
      <c r="B474" s="155"/>
      <c r="C474" s="153"/>
      <c r="D474" s="673"/>
      <c r="E474" s="144"/>
      <c r="F474" s="534">
        <f t="shared" si="139"/>
        <v>0</v>
      </c>
      <c r="G474" s="535">
        <f t="shared" si="131"/>
        <v>0</v>
      </c>
      <c r="H474" s="534">
        <f t="shared" si="132"/>
        <v>0</v>
      </c>
      <c r="I474" s="536">
        <f t="shared" si="133"/>
        <v>0</v>
      </c>
      <c r="J474" s="188"/>
      <c r="K474" s="536">
        <f t="shared" si="140"/>
        <v>0</v>
      </c>
      <c r="L474" s="188"/>
      <c r="M474" s="536">
        <f t="shared" si="141"/>
        <v>0</v>
      </c>
      <c r="N474" s="534">
        <f t="shared" si="137"/>
        <v>0</v>
      </c>
      <c r="O474" s="534" t="e">
        <f>omkostninger!$K$34</f>
        <v>#DIV/0!</v>
      </c>
      <c r="P474" s="534" t="e">
        <f t="shared" si="138"/>
        <v>#DIV/0!</v>
      </c>
      <c r="Q474" s="538" t="e">
        <f t="shared" si="142"/>
        <v>#DIV/0!</v>
      </c>
    </row>
    <row r="475" spans="1:18" x14ac:dyDescent="0.2">
      <c r="A475" s="277"/>
      <c r="B475" s="174"/>
      <c r="C475" s="149"/>
      <c r="D475" s="672"/>
      <c r="E475" s="146"/>
      <c r="F475" s="534">
        <f t="shared" si="139"/>
        <v>0</v>
      </c>
      <c r="G475" s="535">
        <f t="shared" si="131"/>
        <v>0</v>
      </c>
      <c r="H475" s="534">
        <f t="shared" si="132"/>
        <v>0</v>
      </c>
      <c r="I475" s="536">
        <f t="shared" si="133"/>
        <v>0</v>
      </c>
      <c r="J475" s="183"/>
      <c r="K475" s="536">
        <f t="shared" si="140"/>
        <v>0</v>
      </c>
      <c r="L475" s="183"/>
      <c r="M475" s="536">
        <f t="shared" si="141"/>
        <v>0</v>
      </c>
      <c r="N475" s="534">
        <f t="shared" si="137"/>
        <v>0</v>
      </c>
      <c r="O475" s="534" t="e">
        <f>omkostninger!$K$34</f>
        <v>#DIV/0!</v>
      </c>
      <c r="P475" s="534" t="e">
        <f t="shared" si="138"/>
        <v>#DIV/0!</v>
      </c>
      <c r="Q475" s="538" t="e">
        <f t="shared" si="142"/>
        <v>#DIV/0!</v>
      </c>
    </row>
    <row r="476" spans="1:18" x14ac:dyDescent="0.2">
      <c r="A476" s="278"/>
      <c r="B476" s="155"/>
      <c r="C476" s="153"/>
      <c r="D476" s="673"/>
      <c r="E476" s="144"/>
      <c r="F476" s="534">
        <f t="shared" si="139"/>
        <v>0</v>
      </c>
      <c r="G476" s="535">
        <f t="shared" si="131"/>
        <v>0</v>
      </c>
      <c r="H476" s="534">
        <f t="shared" si="132"/>
        <v>0</v>
      </c>
      <c r="I476" s="536">
        <f t="shared" si="133"/>
        <v>0</v>
      </c>
      <c r="J476" s="188"/>
      <c r="K476" s="536">
        <f t="shared" si="140"/>
        <v>0</v>
      </c>
      <c r="L476" s="188"/>
      <c r="M476" s="536">
        <f t="shared" si="141"/>
        <v>0</v>
      </c>
      <c r="N476" s="534">
        <f t="shared" si="137"/>
        <v>0</v>
      </c>
      <c r="O476" s="534" t="e">
        <f>omkostninger!$K$34</f>
        <v>#DIV/0!</v>
      </c>
      <c r="P476" s="534" t="e">
        <f t="shared" si="138"/>
        <v>#DIV/0!</v>
      </c>
      <c r="Q476" s="538" t="e">
        <f t="shared" si="142"/>
        <v>#DIV/0!</v>
      </c>
    </row>
    <row r="477" spans="1:18" x14ac:dyDescent="0.2">
      <c r="A477" s="277"/>
      <c r="B477" s="174"/>
      <c r="C477" s="149"/>
      <c r="D477" s="672"/>
      <c r="E477" s="146"/>
      <c r="F477" s="534">
        <f t="shared" si="139"/>
        <v>0</v>
      </c>
      <c r="G477" s="535">
        <f t="shared" si="131"/>
        <v>0</v>
      </c>
      <c r="H477" s="534">
        <f t="shared" si="132"/>
        <v>0</v>
      </c>
      <c r="I477" s="536">
        <f t="shared" si="133"/>
        <v>0</v>
      </c>
      <c r="J477" s="183"/>
      <c r="K477" s="536">
        <f t="shared" si="140"/>
        <v>0</v>
      </c>
      <c r="L477" s="183"/>
      <c r="M477" s="536">
        <f t="shared" si="141"/>
        <v>0</v>
      </c>
      <c r="N477" s="534">
        <f t="shared" si="137"/>
        <v>0</v>
      </c>
      <c r="O477" s="534" t="e">
        <f>omkostninger!$K$34</f>
        <v>#DIV/0!</v>
      </c>
      <c r="P477" s="534" t="e">
        <f t="shared" si="138"/>
        <v>#DIV/0!</v>
      </c>
      <c r="Q477" s="538" t="e">
        <f t="shared" si="142"/>
        <v>#DIV/0!</v>
      </c>
    </row>
    <row r="478" spans="1:18" x14ac:dyDescent="0.2">
      <c r="A478" s="278"/>
      <c r="B478" s="155"/>
      <c r="C478" s="153"/>
      <c r="D478" s="673"/>
      <c r="E478" s="144"/>
      <c r="F478" s="534">
        <f t="shared" si="139"/>
        <v>0</v>
      </c>
      <c r="G478" s="535">
        <f t="shared" si="131"/>
        <v>0</v>
      </c>
      <c r="H478" s="534">
        <f t="shared" si="132"/>
        <v>0</v>
      </c>
      <c r="I478" s="536">
        <f t="shared" si="133"/>
        <v>0</v>
      </c>
      <c r="J478" s="188"/>
      <c r="K478" s="536">
        <f t="shared" si="140"/>
        <v>0</v>
      </c>
      <c r="L478" s="188"/>
      <c r="M478" s="536">
        <f t="shared" si="141"/>
        <v>0</v>
      </c>
      <c r="N478" s="534">
        <f t="shared" si="137"/>
        <v>0</v>
      </c>
      <c r="O478" s="534" t="e">
        <f>omkostninger!$K$34</f>
        <v>#DIV/0!</v>
      </c>
      <c r="P478" s="534" t="e">
        <f t="shared" si="138"/>
        <v>#DIV/0!</v>
      </c>
      <c r="Q478" s="538" t="e">
        <f t="shared" si="142"/>
        <v>#DIV/0!</v>
      </c>
    </row>
    <row r="479" spans="1:18" x14ac:dyDescent="0.2">
      <c r="A479" s="277"/>
      <c r="B479" s="174"/>
      <c r="C479" s="149"/>
      <c r="D479" s="672"/>
      <c r="E479" s="146"/>
      <c r="F479" s="534">
        <f t="shared" si="139"/>
        <v>0</v>
      </c>
      <c r="G479" s="535">
        <f t="shared" si="131"/>
        <v>0</v>
      </c>
      <c r="H479" s="534">
        <f t="shared" si="132"/>
        <v>0</v>
      </c>
      <c r="I479" s="536">
        <f t="shared" si="133"/>
        <v>0</v>
      </c>
      <c r="J479" s="183"/>
      <c r="K479" s="536">
        <f t="shared" si="140"/>
        <v>0</v>
      </c>
      <c r="L479" s="183"/>
      <c r="M479" s="536">
        <f t="shared" si="141"/>
        <v>0</v>
      </c>
      <c r="N479" s="534">
        <f t="shared" si="137"/>
        <v>0</v>
      </c>
      <c r="O479" s="534" t="e">
        <f>omkostninger!$K$34</f>
        <v>#DIV/0!</v>
      </c>
      <c r="P479" s="534" t="e">
        <f t="shared" si="138"/>
        <v>#DIV/0!</v>
      </c>
      <c r="Q479" s="538" t="e">
        <f t="shared" si="142"/>
        <v>#DIV/0!</v>
      </c>
    </row>
    <row r="480" spans="1:18" x14ac:dyDescent="0.2">
      <c r="A480" s="278"/>
      <c r="B480" s="155"/>
      <c r="C480" s="153"/>
      <c r="D480" s="673"/>
      <c r="E480" s="144"/>
      <c r="F480" s="534">
        <f t="shared" si="139"/>
        <v>0</v>
      </c>
      <c r="G480" s="535">
        <f t="shared" si="131"/>
        <v>0</v>
      </c>
      <c r="H480" s="534">
        <f t="shared" si="132"/>
        <v>0</v>
      </c>
      <c r="I480" s="536">
        <f t="shared" si="133"/>
        <v>0</v>
      </c>
      <c r="J480" s="188"/>
      <c r="K480" s="536">
        <f t="shared" si="140"/>
        <v>0</v>
      </c>
      <c r="L480" s="188"/>
      <c r="M480" s="536">
        <f t="shared" si="141"/>
        <v>0</v>
      </c>
      <c r="N480" s="534">
        <f t="shared" si="137"/>
        <v>0</v>
      </c>
      <c r="O480" s="534" t="e">
        <f>omkostninger!$K$34</f>
        <v>#DIV/0!</v>
      </c>
      <c r="P480" s="534" t="e">
        <f t="shared" si="138"/>
        <v>#DIV/0!</v>
      </c>
      <c r="Q480" s="538" t="e">
        <f t="shared" si="142"/>
        <v>#DIV/0!</v>
      </c>
    </row>
    <row r="481" spans="1:17" x14ac:dyDescent="0.2">
      <c r="A481" s="277"/>
      <c r="B481" s="174"/>
      <c r="C481" s="158"/>
      <c r="D481" s="674"/>
      <c r="E481" s="145"/>
      <c r="F481" s="534">
        <f t="shared" si="139"/>
        <v>0</v>
      </c>
      <c r="G481" s="535">
        <f t="shared" si="131"/>
        <v>0</v>
      </c>
      <c r="H481" s="534">
        <f t="shared" si="132"/>
        <v>0</v>
      </c>
      <c r="I481" s="536">
        <f t="shared" si="133"/>
        <v>0</v>
      </c>
      <c r="J481" s="539"/>
      <c r="K481" s="536">
        <f t="shared" si="140"/>
        <v>0</v>
      </c>
      <c r="L481" s="539"/>
      <c r="M481" s="536">
        <f t="shared" si="141"/>
        <v>0</v>
      </c>
      <c r="N481" s="534">
        <f t="shared" si="137"/>
        <v>0</v>
      </c>
      <c r="O481" s="534" t="e">
        <f>omkostninger!$K$34</f>
        <v>#DIV/0!</v>
      </c>
      <c r="P481" s="534" t="e">
        <f t="shared" si="138"/>
        <v>#DIV/0!</v>
      </c>
      <c r="Q481" s="538" t="e">
        <f t="shared" si="142"/>
        <v>#DIV/0!</v>
      </c>
    </row>
    <row r="482" spans="1:17" x14ac:dyDescent="0.2">
      <c r="A482" s="278"/>
      <c r="B482" s="155"/>
      <c r="C482" s="153"/>
      <c r="D482" s="673"/>
      <c r="E482" s="144"/>
      <c r="F482" s="534">
        <f t="shared" si="139"/>
        <v>0</v>
      </c>
      <c r="G482" s="535">
        <f t="shared" si="131"/>
        <v>0</v>
      </c>
      <c r="H482" s="534">
        <f t="shared" si="132"/>
        <v>0</v>
      </c>
      <c r="I482" s="536">
        <f t="shared" si="133"/>
        <v>0</v>
      </c>
      <c r="J482" s="188"/>
      <c r="K482" s="536">
        <f t="shared" si="140"/>
        <v>0</v>
      </c>
      <c r="L482" s="188"/>
      <c r="M482" s="536">
        <f t="shared" si="141"/>
        <v>0</v>
      </c>
      <c r="N482" s="534">
        <f t="shared" si="137"/>
        <v>0</v>
      </c>
      <c r="O482" s="534" t="e">
        <f>omkostninger!$K$34</f>
        <v>#DIV/0!</v>
      </c>
      <c r="P482" s="534" t="e">
        <f t="shared" si="138"/>
        <v>#DIV/0!</v>
      </c>
      <c r="Q482" s="538" t="e">
        <f t="shared" si="142"/>
        <v>#DIV/0!</v>
      </c>
    </row>
    <row r="483" spans="1:17" ht="13.5" thickBot="1" x14ac:dyDescent="0.25">
      <c r="A483" s="277"/>
      <c r="B483" s="174"/>
      <c r="C483" s="149"/>
      <c r="D483" s="672"/>
      <c r="E483" s="146"/>
      <c r="F483" s="534">
        <f t="shared" si="139"/>
        <v>0</v>
      </c>
      <c r="G483" s="535">
        <f>SUM(F483*150)</f>
        <v>0</v>
      </c>
      <c r="H483" s="534">
        <f t="shared" si="132"/>
        <v>0</v>
      </c>
      <c r="I483" s="536">
        <f t="shared" si="133"/>
        <v>0</v>
      </c>
      <c r="J483" s="183"/>
      <c r="K483" s="536">
        <f>SUM(D483*J483)</f>
        <v>0</v>
      </c>
      <c r="L483" s="183"/>
      <c r="M483" s="536">
        <f t="shared" si="141"/>
        <v>0</v>
      </c>
      <c r="N483" s="534">
        <f t="shared" si="137"/>
        <v>0</v>
      </c>
      <c r="O483" s="534" t="e">
        <f>omkostninger!$K$34</f>
        <v>#DIV/0!</v>
      </c>
      <c r="P483" s="534" t="e">
        <f t="shared" si="138"/>
        <v>#DIV/0!</v>
      </c>
      <c r="Q483" s="538" t="e">
        <f t="shared" si="142"/>
        <v>#DIV/0!</v>
      </c>
    </row>
    <row r="484" spans="1:17" ht="13.5" thickBot="1" x14ac:dyDescent="0.25">
      <c r="A484" s="134" t="s">
        <v>37</v>
      </c>
      <c r="B484" s="36"/>
      <c r="C484" s="70"/>
      <c r="D484" s="679"/>
      <c r="E484" s="71"/>
      <c r="F484" s="541">
        <f>SUM(F459:F483)</f>
        <v>0</v>
      </c>
      <c r="G484" s="541">
        <f>SUM(G459:G483)</f>
        <v>0</v>
      </c>
      <c r="H484" s="541">
        <f>SUM(H459:H483)</f>
        <v>0</v>
      </c>
      <c r="I484" s="541">
        <f>SUM(I459:I483)</f>
        <v>0</v>
      </c>
      <c r="J484" s="542"/>
      <c r="K484" s="541">
        <f>SUM(K459:K483)</f>
        <v>0</v>
      </c>
      <c r="L484" s="542"/>
      <c r="M484" s="541">
        <f>SUM(M459:M483)</f>
        <v>0</v>
      </c>
      <c r="N484" s="541">
        <f>SUM(N459:N483)</f>
        <v>0</v>
      </c>
      <c r="O484" s="543"/>
      <c r="P484" s="541" t="e">
        <f>SUM(P459:P483)</f>
        <v>#DIV/0!</v>
      </c>
      <c r="Q484" s="544"/>
    </row>
    <row r="485" spans="1:17" ht="13.5" thickBot="1" x14ac:dyDescent="0.25">
      <c r="A485" s="135"/>
      <c r="B485" s="110"/>
      <c r="C485" s="111"/>
      <c r="D485" s="663"/>
      <c r="E485" s="112"/>
      <c r="F485" s="545"/>
      <c r="G485" s="545"/>
      <c r="H485" s="545"/>
      <c r="I485" s="546"/>
      <c r="J485" s="547"/>
      <c r="K485" s="546"/>
      <c r="L485" s="547"/>
      <c r="M485" s="546"/>
      <c r="N485" s="548"/>
      <c r="O485" s="549"/>
      <c r="P485" s="545"/>
      <c r="Q485" s="550"/>
    </row>
    <row r="486" spans="1:17" ht="14.25" customHeight="1" thickTop="1" x14ac:dyDescent="0.3">
      <c r="A486" s="60"/>
      <c r="B486" s="61"/>
      <c r="C486" s="61"/>
      <c r="D486" s="664"/>
      <c r="E486" s="689"/>
      <c r="F486" s="689"/>
      <c r="G486" s="689"/>
      <c r="H486" s="689"/>
      <c r="I486" s="689"/>
      <c r="J486" s="551"/>
      <c r="K486" s="551"/>
      <c r="L486" s="551"/>
      <c r="M486" s="551"/>
      <c r="N486" s="552"/>
      <c r="O486" s="553"/>
      <c r="P486" s="554"/>
      <c r="Q486" s="555"/>
    </row>
    <row r="487" spans="1:17" ht="14.25" customHeight="1" x14ac:dyDescent="0.2">
      <c r="A487" s="6"/>
      <c r="B487" s="7"/>
      <c r="C487" s="7"/>
      <c r="D487" s="665"/>
      <c r="E487" s="690"/>
      <c r="F487" s="691"/>
      <c r="G487" s="691"/>
      <c r="H487" s="691"/>
      <c r="I487" s="691"/>
      <c r="J487" s="556"/>
      <c r="K487" s="556"/>
      <c r="L487" s="556"/>
      <c r="M487" s="556"/>
      <c r="N487" s="556"/>
      <c r="O487" s="556"/>
      <c r="P487" s="556"/>
      <c r="Q487" s="556"/>
    </row>
    <row r="488" spans="1:17" x14ac:dyDescent="0.2">
      <c r="A488" s="6"/>
      <c r="B488" s="7"/>
      <c r="C488" s="7"/>
      <c r="D488" s="665"/>
      <c r="E488" s="690"/>
      <c r="F488" s="691"/>
      <c r="G488" s="691"/>
      <c r="H488" s="691"/>
      <c r="I488" s="691"/>
      <c r="J488" s="556"/>
      <c r="K488" s="556"/>
      <c r="L488" s="556"/>
      <c r="M488" s="556"/>
      <c r="N488" s="556"/>
      <c r="O488" s="556"/>
      <c r="P488" s="556"/>
      <c r="Q488" s="556"/>
    </row>
    <row r="489" spans="1:17" ht="13.5" thickBot="1" x14ac:dyDescent="0.25">
      <c r="D489" s="666"/>
      <c r="E489" s="103"/>
      <c r="F489" s="103"/>
      <c r="G489" s="103"/>
      <c r="H489" s="103"/>
      <c r="I489" s="103"/>
      <c r="J489" s="557"/>
      <c r="K489" s="557"/>
      <c r="L489" s="557"/>
      <c r="M489" s="557"/>
      <c r="N489" s="557"/>
      <c r="O489" s="557"/>
      <c r="P489" s="557"/>
      <c r="Q489" s="557"/>
    </row>
    <row r="490" spans="1:17" ht="21.75" thickTop="1" thickBot="1" x14ac:dyDescent="0.35">
      <c r="A490" s="136"/>
      <c r="B490" s="137" t="s">
        <v>18</v>
      </c>
      <c r="C490" s="137"/>
      <c r="D490" s="667"/>
      <c r="E490" s="692"/>
      <c r="F490" s="692"/>
      <c r="G490" s="692"/>
      <c r="H490" s="692"/>
      <c r="I490" s="692"/>
      <c r="J490" s="558"/>
      <c r="K490" s="559" t="s">
        <v>113</v>
      </c>
      <c r="L490" s="559"/>
      <c r="M490" s="559"/>
      <c r="N490" s="560"/>
      <c r="O490" s="561"/>
      <c r="P490" s="562" t="s">
        <v>83</v>
      </c>
      <c r="Q490" s="563">
        <v>2</v>
      </c>
    </row>
    <row r="491" spans="1:17" x14ac:dyDescent="0.2">
      <c r="A491" s="127"/>
      <c r="B491" s="7"/>
      <c r="C491" s="7"/>
      <c r="D491" s="665"/>
      <c r="E491" s="690"/>
      <c r="F491" s="691"/>
      <c r="G491" s="691"/>
      <c r="H491" s="693"/>
      <c r="I491" s="693"/>
      <c r="J491" s="553"/>
      <c r="K491" s="556"/>
      <c r="L491" s="556"/>
      <c r="M491" s="556"/>
      <c r="N491" s="564"/>
      <c r="O491" s="564"/>
      <c r="P491" s="564"/>
      <c r="Q491" s="565"/>
    </row>
    <row r="492" spans="1:17" ht="13.5" thickBot="1" x14ac:dyDescent="0.25">
      <c r="A492" s="128"/>
      <c r="B492" s="12"/>
      <c r="C492" s="12"/>
      <c r="D492" s="668"/>
      <c r="E492" s="694"/>
      <c r="F492" s="695"/>
      <c r="G492" s="695"/>
      <c r="H492" s="695"/>
      <c r="I492" s="695"/>
      <c r="J492" s="566"/>
      <c r="K492" s="566"/>
      <c r="L492" s="566"/>
      <c r="M492" s="566"/>
      <c r="N492" s="566"/>
      <c r="O492" s="566"/>
      <c r="P492" s="566"/>
      <c r="Q492" s="567"/>
    </row>
    <row r="493" spans="1:17" x14ac:dyDescent="0.2">
      <c r="A493" s="129"/>
      <c r="B493" s="73"/>
      <c r="C493" s="73"/>
      <c r="D493" s="665"/>
      <c r="E493" s="750" t="s">
        <v>0</v>
      </c>
      <c r="F493" s="751"/>
      <c r="G493" s="751"/>
      <c r="H493" s="751"/>
      <c r="I493" s="752"/>
      <c r="J493" s="744" t="s">
        <v>1</v>
      </c>
      <c r="K493" s="756"/>
      <c r="L493" s="744" t="s">
        <v>2</v>
      </c>
      <c r="M493" s="756"/>
      <c r="N493" s="564"/>
      <c r="O493" s="564"/>
      <c r="P493" s="744" t="s">
        <v>3</v>
      </c>
      <c r="Q493" s="745"/>
    </row>
    <row r="494" spans="1:17" ht="13.5" thickBot="1" x14ac:dyDescent="0.25">
      <c r="A494" s="128"/>
      <c r="B494" s="12" t="s">
        <v>27</v>
      </c>
      <c r="C494" s="12"/>
      <c r="D494" s="668"/>
      <c r="E494" s="753"/>
      <c r="F494" s="754"/>
      <c r="G494" s="754"/>
      <c r="H494" s="754"/>
      <c r="I494" s="755"/>
      <c r="J494" s="757"/>
      <c r="K494" s="758"/>
      <c r="L494" s="757"/>
      <c r="M494" s="758"/>
      <c r="N494" s="566"/>
      <c r="O494" s="566"/>
      <c r="P494" s="746"/>
      <c r="Q494" s="747"/>
    </row>
    <row r="495" spans="1:17" ht="13.5" thickBot="1" x14ac:dyDescent="0.25">
      <c r="A495" s="130"/>
      <c r="B495" s="36"/>
      <c r="C495" s="36"/>
      <c r="D495" s="669"/>
      <c r="E495" s="693"/>
      <c r="F495" s="693"/>
      <c r="G495" s="693"/>
      <c r="H495" s="693"/>
      <c r="I495" s="693"/>
      <c r="J495" s="553"/>
      <c r="K495" s="553"/>
      <c r="L495" s="553"/>
      <c r="M495" s="553"/>
      <c r="N495" s="553"/>
      <c r="O495" s="553"/>
      <c r="P495" s="553"/>
      <c r="Q495" s="568"/>
    </row>
    <row r="496" spans="1:17" x14ac:dyDescent="0.2">
      <c r="A496" s="131" t="s">
        <v>4</v>
      </c>
      <c r="B496" s="748" t="s">
        <v>5</v>
      </c>
      <c r="C496" s="15" t="s">
        <v>6</v>
      </c>
      <c r="D496" s="670" t="s">
        <v>7</v>
      </c>
      <c r="E496" s="696" t="s">
        <v>44</v>
      </c>
      <c r="F496" s="697" t="s">
        <v>40</v>
      </c>
      <c r="G496" s="697" t="s">
        <v>46</v>
      </c>
      <c r="H496" s="697" t="s">
        <v>48</v>
      </c>
      <c r="I496" s="698" t="s">
        <v>9</v>
      </c>
      <c r="J496" s="569" t="s">
        <v>8</v>
      </c>
      <c r="K496" s="571" t="s">
        <v>10</v>
      </c>
      <c r="L496" s="569" t="s">
        <v>8</v>
      </c>
      <c r="M496" s="571" t="s">
        <v>11</v>
      </c>
      <c r="N496" s="570" t="s">
        <v>22</v>
      </c>
      <c r="O496" s="570" t="s">
        <v>12</v>
      </c>
      <c r="P496" s="570" t="s">
        <v>23</v>
      </c>
      <c r="Q496" s="572"/>
    </row>
    <row r="497" spans="1:18" ht="13.5" thickBot="1" x14ac:dyDescent="0.25">
      <c r="A497" s="132" t="s">
        <v>13</v>
      </c>
      <c r="B497" s="749"/>
      <c r="C497" s="17" t="s">
        <v>14</v>
      </c>
      <c r="D497" s="671" t="s">
        <v>15</v>
      </c>
      <c r="E497" s="699" t="s">
        <v>45</v>
      </c>
      <c r="F497" s="700" t="s">
        <v>20</v>
      </c>
      <c r="G497" s="700" t="s">
        <v>47</v>
      </c>
      <c r="H497" s="704">
        <f>$H$8</f>
        <v>0</v>
      </c>
      <c r="I497" s="705">
        <f>$I$8</f>
        <v>0</v>
      </c>
      <c r="J497" s="573" t="s">
        <v>16</v>
      </c>
      <c r="K497" s="575"/>
      <c r="L497" s="573" t="s">
        <v>16</v>
      </c>
      <c r="M497" s="575" t="s">
        <v>17</v>
      </c>
      <c r="N497" s="574" t="s">
        <v>16</v>
      </c>
      <c r="O497" s="574"/>
      <c r="P497" s="574" t="s">
        <v>16</v>
      </c>
      <c r="Q497" s="576"/>
    </row>
    <row r="498" spans="1:18" x14ac:dyDescent="0.2">
      <c r="A498" s="277"/>
      <c r="B498" s="174"/>
      <c r="C498" s="149"/>
      <c r="D498" s="672"/>
      <c r="E498" s="146"/>
      <c r="F498" s="534">
        <f t="shared" ref="F498:F522" si="143">SUM(D498*E498/60)</f>
        <v>0</v>
      </c>
      <c r="G498" s="535">
        <f t="shared" ref="G498:G522" si="144">SUM(F498*$B$4)</f>
        <v>0</v>
      </c>
      <c r="H498" s="534">
        <f t="shared" ref="H498:H522" si="145">G498*$H$8</f>
        <v>0</v>
      </c>
      <c r="I498" s="536">
        <f t="shared" ref="I498:I522" si="146">(G498+H498)*$I$8</f>
        <v>0</v>
      </c>
      <c r="J498" s="183"/>
      <c r="K498" s="536">
        <f>SUM(D498*J498)</f>
        <v>0</v>
      </c>
      <c r="L498" s="183"/>
      <c r="M498" s="536">
        <f t="shared" ref="M498:M522" si="147">SUM(D498*L498)</f>
        <v>0</v>
      </c>
      <c r="N498" s="534">
        <f>SUM(G498+H498+I498+K498+M498)</f>
        <v>0</v>
      </c>
      <c r="O498" s="534" t="e">
        <f>omkostninger!$K$34</f>
        <v>#DIV/0!</v>
      </c>
      <c r="P498" s="534" t="e">
        <f t="shared" ref="P498:P521" si="148">SUM(O498*N498)</f>
        <v>#DIV/0!</v>
      </c>
      <c r="Q498" s="538" t="e">
        <f>SUM(D498/P498)</f>
        <v>#DIV/0!</v>
      </c>
    </row>
    <row r="499" spans="1:18" x14ac:dyDescent="0.2">
      <c r="A499" s="278"/>
      <c r="B499" s="155"/>
      <c r="C499" s="153"/>
      <c r="D499" s="673"/>
      <c r="E499" s="144"/>
      <c r="F499" s="534">
        <f t="shared" si="143"/>
        <v>0</v>
      </c>
      <c r="G499" s="535">
        <f t="shared" si="144"/>
        <v>0</v>
      </c>
      <c r="H499" s="534">
        <f t="shared" si="145"/>
        <v>0</v>
      </c>
      <c r="I499" s="536">
        <f t="shared" si="146"/>
        <v>0</v>
      </c>
      <c r="J499" s="188"/>
      <c r="K499" s="536">
        <f t="shared" ref="K499:K521" si="149">SUM(D499*J499)</f>
        <v>0</v>
      </c>
      <c r="L499" s="188"/>
      <c r="M499" s="536">
        <f t="shared" si="147"/>
        <v>0</v>
      </c>
      <c r="N499" s="534">
        <f t="shared" ref="N499:N522" si="150">SUM(G499+H499+I499+K499+M499)</f>
        <v>0</v>
      </c>
      <c r="O499" s="534" t="e">
        <f>omkostninger!$K$34</f>
        <v>#DIV/0!</v>
      </c>
      <c r="P499" s="534" t="e">
        <f t="shared" si="148"/>
        <v>#DIV/0!</v>
      </c>
      <c r="Q499" s="538" t="e">
        <f t="shared" ref="Q499:Q522" si="151">SUM(D499/P499)</f>
        <v>#DIV/0!</v>
      </c>
    </row>
    <row r="500" spans="1:18" x14ac:dyDescent="0.2">
      <c r="A500" s="277"/>
      <c r="B500" s="174"/>
      <c r="C500" s="149"/>
      <c r="D500" s="672"/>
      <c r="E500" s="146"/>
      <c r="F500" s="534">
        <f t="shared" si="143"/>
        <v>0</v>
      </c>
      <c r="G500" s="535">
        <f t="shared" si="144"/>
        <v>0</v>
      </c>
      <c r="H500" s="534">
        <f t="shared" si="145"/>
        <v>0</v>
      </c>
      <c r="I500" s="536">
        <f t="shared" si="146"/>
        <v>0</v>
      </c>
      <c r="J500" s="183"/>
      <c r="K500" s="536">
        <f t="shared" si="149"/>
        <v>0</v>
      </c>
      <c r="L500" s="183"/>
      <c r="M500" s="536">
        <f t="shared" si="147"/>
        <v>0</v>
      </c>
      <c r="N500" s="534">
        <f t="shared" si="150"/>
        <v>0</v>
      </c>
      <c r="O500" s="534" t="e">
        <f>omkostninger!$K$34</f>
        <v>#DIV/0!</v>
      </c>
      <c r="P500" s="534" t="e">
        <f t="shared" si="148"/>
        <v>#DIV/0!</v>
      </c>
      <c r="Q500" s="538" t="e">
        <f t="shared" si="151"/>
        <v>#DIV/0!</v>
      </c>
    </row>
    <row r="501" spans="1:18" x14ac:dyDescent="0.2">
      <c r="A501" s="278"/>
      <c r="B501" s="155"/>
      <c r="C501" s="153"/>
      <c r="D501" s="673"/>
      <c r="E501" s="144"/>
      <c r="F501" s="534">
        <f t="shared" si="143"/>
        <v>0</v>
      </c>
      <c r="G501" s="535">
        <f t="shared" si="144"/>
        <v>0</v>
      </c>
      <c r="H501" s="534">
        <f t="shared" si="145"/>
        <v>0</v>
      </c>
      <c r="I501" s="536">
        <f t="shared" si="146"/>
        <v>0</v>
      </c>
      <c r="J501" s="188"/>
      <c r="K501" s="536">
        <f t="shared" si="149"/>
        <v>0</v>
      </c>
      <c r="L501" s="188"/>
      <c r="M501" s="536">
        <f t="shared" si="147"/>
        <v>0</v>
      </c>
      <c r="N501" s="534">
        <f t="shared" si="150"/>
        <v>0</v>
      </c>
      <c r="O501" s="534" t="e">
        <f>omkostninger!$K$34</f>
        <v>#DIV/0!</v>
      </c>
      <c r="P501" s="534" t="e">
        <f t="shared" si="148"/>
        <v>#DIV/0!</v>
      </c>
      <c r="Q501" s="538" t="e">
        <f t="shared" si="151"/>
        <v>#DIV/0!</v>
      </c>
    </row>
    <row r="502" spans="1:18" x14ac:dyDescent="0.2">
      <c r="A502" s="277"/>
      <c r="B502" s="174"/>
      <c r="C502" s="149"/>
      <c r="D502" s="672"/>
      <c r="E502" s="146"/>
      <c r="F502" s="534">
        <f t="shared" si="143"/>
        <v>0</v>
      </c>
      <c r="G502" s="535">
        <f t="shared" si="144"/>
        <v>0</v>
      </c>
      <c r="H502" s="534">
        <f t="shared" si="145"/>
        <v>0</v>
      </c>
      <c r="I502" s="536">
        <f t="shared" si="146"/>
        <v>0</v>
      </c>
      <c r="J502" s="183"/>
      <c r="K502" s="536">
        <f t="shared" si="149"/>
        <v>0</v>
      </c>
      <c r="L502" s="183"/>
      <c r="M502" s="536">
        <f t="shared" si="147"/>
        <v>0</v>
      </c>
      <c r="N502" s="534">
        <f t="shared" si="150"/>
        <v>0</v>
      </c>
      <c r="O502" s="534" t="e">
        <f>omkostninger!$K$34</f>
        <v>#DIV/0!</v>
      </c>
      <c r="P502" s="534" t="e">
        <f t="shared" si="148"/>
        <v>#DIV/0!</v>
      </c>
      <c r="Q502" s="538" t="e">
        <f t="shared" si="151"/>
        <v>#DIV/0!</v>
      </c>
    </row>
    <row r="503" spans="1:18" x14ac:dyDescent="0.2">
      <c r="A503" s="278"/>
      <c r="B503" s="155"/>
      <c r="C503" s="153"/>
      <c r="D503" s="673"/>
      <c r="E503" s="144"/>
      <c r="F503" s="534">
        <f t="shared" si="143"/>
        <v>0</v>
      </c>
      <c r="G503" s="535">
        <f t="shared" si="144"/>
        <v>0</v>
      </c>
      <c r="H503" s="534">
        <f t="shared" si="145"/>
        <v>0</v>
      </c>
      <c r="I503" s="536">
        <f t="shared" si="146"/>
        <v>0</v>
      </c>
      <c r="J503" s="188"/>
      <c r="K503" s="536">
        <f t="shared" si="149"/>
        <v>0</v>
      </c>
      <c r="L503" s="188"/>
      <c r="M503" s="536">
        <f t="shared" si="147"/>
        <v>0</v>
      </c>
      <c r="N503" s="534">
        <f t="shared" si="150"/>
        <v>0</v>
      </c>
      <c r="O503" s="534" t="e">
        <f>omkostninger!$K$34</f>
        <v>#DIV/0!</v>
      </c>
      <c r="P503" s="534" t="e">
        <f t="shared" si="148"/>
        <v>#DIV/0!</v>
      </c>
      <c r="Q503" s="538" t="e">
        <f t="shared" si="151"/>
        <v>#DIV/0!</v>
      </c>
    </row>
    <row r="504" spans="1:18" x14ac:dyDescent="0.2">
      <c r="A504" s="279"/>
      <c r="B504" s="185"/>
      <c r="C504" s="156"/>
      <c r="D504" s="672"/>
      <c r="E504" s="145"/>
      <c r="F504" s="534">
        <f t="shared" si="143"/>
        <v>0</v>
      </c>
      <c r="G504" s="535">
        <f t="shared" si="144"/>
        <v>0</v>
      </c>
      <c r="H504" s="534">
        <f t="shared" si="145"/>
        <v>0</v>
      </c>
      <c r="I504" s="536">
        <f t="shared" si="146"/>
        <v>0</v>
      </c>
      <c r="J504" s="183"/>
      <c r="K504" s="536">
        <f t="shared" si="149"/>
        <v>0</v>
      </c>
      <c r="L504" s="539"/>
      <c r="M504" s="536">
        <f t="shared" si="147"/>
        <v>0</v>
      </c>
      <c r="N504" s="534">
        <f t="shared" si="150"/>
        <v>0</v>
      </c>
      <c r="O504" s="534" t="e">
        <f>omkostninger!$K$34</f>
        <v>#DIV/0!</v>
      </c>
      <c r="P504" s="534" t="e">
        <f t="shared" si="148"/>
        <v>#DIV/0!</v>
      </c>
      <c r="Q504" s="538" t="e">
        <f t="shared" si="151"/>
        <v>#DIV/0!</v>
      </c>
      <c r="R504" s="103"/>
    </row>
    <row r="505" spans="1:18" x14ac:dyDescent="0.2">
      <c r="A505" s="278"/>
      <c r="B505" s="155"/>
      <c r="C505" s="153"/>
      <c r="D505" s="673"/>
      <c r="E505" s="144"/>
      <c r="F505" s="534">
        <f t="shared" si="143"/>
        <v>0</v>
      </c>
      <c r="G505" s="535">
        <f t="shared" si="144"/>
        <v>0</v>
      </c>
      <c r="H505" s="534">
        <f t="shared" si="145"/>
        <v>0</v>
      </c>
      <c r="I505" s="536">
        <f t="shared" si="146"/>
        <v>0</v>
      </c>
      <c r="J505" s="188"/>
      <c r="K505" s="536">
        <f t="shared" si="149"/>
        <v>0</v>
      </c>
      <c r="L505" s="188"/>
      <c r="M505" s="536">
        <f t="shared" si="147"/>
        <v>0</v>
      </c>
      <c r="N505" s="534">
        <f t="shared" si="150"/>
        <v>0</v>
      </c>
      <c r="O505" s="534" t="e">
        <f>omkostninger!$K$34</f>
        <v>#DIV/0!</v>
      </c>
      <c r="P505" s="534" t="e">
        <f t="shared" si="148"/>
        <v>#DIV/0!</v>
      </c>
      <c r="Q505" s="538" t="e">
        <f t="shared" si="151"/>
        <v>#DIV/0!</v>
      </c>
    </row>
    <row r="506" spans="1:18" x14ac:dyDescent="0.2">
      <c r="A506" s="277"/>
      <c r="B506" s="185"/>
      <c r="C506" s="156"/>
      <c r="D506" s="672"/>
      <c r="E506" s="146"/>
      <c r="F506" s="534">
        <f t="shared" si="143"/>
        <v>0</v>
      </c>
      <c r="G506" s="535">
        <f t="shared" si="144"/>
        <v>0</v>
      </c>
      <c r="H506" s="534">
        <f t="shared" si="145"/>
        <v>0</v>
      </c>
      <c r="I506" s="536">
        <f t="shared" si="146"/>
        <v>0</v>
      </c>
      <c r="J506" s="183"/>
      <c r="K506" s="536">
        <f t="shared" si="149"/>
        <v>0</v>
      </c>
      <c r="L506" s="183"/>
      <c r="M506" s="536">
        <f t="shared" si="147"/>
        <v>0</v>
      </c>
      <c r="N506" s="534">
        <f t="shared" si="150"/>
        <v>0</v>
      </c>
      <c r="O506" s="534" t="e">
        <f>omkostninger!$K$34</f>
        <v>#DIV/0!</v>
      </c>
      <c r="P506" s="534" t="e">
        <f t="shared" si="148"/>
        <v>#DIV/0!</v>
      </c>
      <c r="Q506" s="538" t="e">
        <f t="shared" si="151"/>
        <v>#DIV/0!</v>
      </c>
    </row>
    <row r="507" spans="1:18" x14ac:dyDescent="0.2">
      <c r="A507" s="278"/>
      <c r="B507" s="155"/>
      <c r="C507" s="153"/>
      <c r="D507" s="673"/>
      <c r="E507" s="144"/>
      <c r="F507" s="534">
        <f t="shared" si="143"/>
        <v>0</v>
      </c>
      <c r="G507" s="535">
        <f t="shared" si="144"/>
        <v>0</v>
      </c>
      <c r="H507" s="534">
        <f t="shared" si="145"/>
        <v>0</v>
      </c>
      <c r="I507" s="536">
        <f t="shared" si="146"/>
        <v>0</v>
      </c>
      <c r="J507" s="188"/>
      <c r="K507" s="536">
        <f t="shared" si="149"/>
        <v>0</v>
      </c>
      <c r="L507" s="188"/>
      <c r="M507" s="536">
        <f t="shared" si="147"/>
        <v>0</v>
      </c>
      <c r="N507" s="534">
        <f t="shared" si="150"/>
        <v>0</v>
      </c>
      <c r="O507" s="534" t="e">
        <f>omkostninger!$K$34</f>
        <v>#DIV/0!</v>
      </c>
      <c r="P507" s="534" t="e">
        <f t="shared" si="148"/>
        <v>#DIV/0!</v>
      </c>
      <c r="Q507" s="538" t="e">
        <f t="shared" si="151"/>
        <v>#DIV/0!</v>
      </c>
    </row>
    <row r="508" spans="1:18" x14ac:dyDescent="0.2">
      <c r="A508" s="277"/>
      <c r="B508" s="174"/>
      <c r="C508" s="149"/>
      <c r="D508" s="672"/>
      <c r="E508" s="146"/>
      <c r="F508" s="534">
        <f t="shared" si="143"/>
        <v>0</v>
      </c>
      <c r="G508" s="535">
        <f t="shared" si="144"/>
        <v>0</v>
      </c>
      <c r="H508" s="534">
        <f t="shared" si="145"/>
        <v>0</v>
      </c>
      <c r="I508" s="536">
        <f t="shared" si="146"/>
        <v>0</v>
      </c>
      <c r="J508" s="183"/>
      <c r="K508" s="536">
        <f t="shared" si="149"/>
        <v>0</v>
      </c>
      <c r="L508" s="183"/>
      <c r="M508" s="536">
        <f t="shared" si="147"/>
        <v>0</v>
      </c>
      <c r="N508" s="534">
        <f t="shared" si="150"/>
        <v>0</v>
      </c>
      <c r="O508" s="534" t="e">
        <f>omkostninger!$K$34</f>
        <v>#DIV/0!</v>
      </c>
      <c r="P508" s="534" t="e">
        <f t="shared" si="148"/>
        <v>#DIV/0!</v>
      </c>
      <c r="Q508" s="538" t="e">
        <f t="shared" si="151"/>
        <v>#DIV/0!</v>
      </c>
    </row>
    <row r="509" spans="1:18" x14ac:dyDescent="0.2">
      <c r="A509" s="278"/>
      <c r="B509" s="155"/>
      <c r="C509" s="153"/>
      <c r="D509" s="673"/>
      <c r="E509" s="144"/>
      <c r="F509" s="534">
        <f t="shared" si="143"/>
        <v>0</v>
      </c>
      <c r="G509" s="535">
        <f t="shared" si="144"/>
        <v>0</v>
      </c>
      <c r="H509" s="534">
        <f t="shared" si="145"/>
        <v>0</v>
      </c>
      <c r="I509" s="536">
        <f t="shared" si="146"/>
        <v>0</v>
      </c>
      <c r="J509" s="188"/>
      <c r="K509" s="536">
        <f t="shared" si="149"/>
        <v>0</v>
      </c>
      <c r="L509" s="188"/>
      <c r="M509" s="536">
        <f t="shared" si="147"/>
        <v>0</v>
      </c>
      <c r="N509" s="534">
        <f t="shared" si="150"/>
        <v>0</v>
      </c>
      <c r="O509" s="534" t="e">
        <f>omkostninger!$K$34</f>
        <v>#DIV/0!</v>
      </c>
      <c r="P509" s="534" t="e">
        <f t="shared" si="148"/>
        <v>#DIV/0!</v>
      </c>
      <c r="Q509" s="538" t="e">
        <f t="shared" si="151"/>
        <v>#DIV/0!</v>
      </c>
    </row>
    <row r="510" spans="1:18" x14ac:dyDescent="0.2">
      <c r="A510" s="277"/>
      <c r="B510" s="174"/>
      <c r="C510" s="149"/>
      <c r="D510" s="672"/>
      <c r="E510" s="146"/>
      <c r="F510" s="534">
        <f t="shared" si="143"/>
        <v>0</v>
      </c>
      <c r="G510" s="535">
        <f t="shared" si="144"/>
        <v>0</v>
      </c>
      <c r="H510" s="534">
        <f t="shared" si="145"/>
        <v>0</v>
      </c>
      <c r="I510" s="536">
        <f t="shared" si="146"/>
        <v>0</v>
      </c>
      <c r="J510" s="183"/>
      <c r="K510" s="536">
        <f t="shared" si="149"/>
        <v>0</v>
      </c>
      <c r="L510" s="183"/>
      <c r="M510" s="536">
        <f t="shared" si="147"/>
        <v>0</v>
      </c>
      <c r="N510" s="534">
        <f t="shared" si="150"/>
        <v>0</v>
      </c>
      <c r="O510" s="534" t="e">
        <f>omkostninger!$K$34</f>
        <v>#DIV/0!</v>
      </c>
      <c r="P510" s="534" t="e">
        <f t="shared" si="148"/>
        <v>#DIV/0!</v>
      </c>
      <c r="Q510" s="538" t="e">
        <f t="shared" si="151"/>
        <v>#DIV/0!</v>
      </c>
      <c r="R510" s="103"/>
    </row>
    <row r="511" spans="1:18" x14ac:dyDescent="0.2">
      <c r="A511" s="278"/>
      <c r="B511" s="155"/>
      <c r="C511" s="153"/>
      <c r="D511" s="673"/>
      <c r="E511" s="144"/>
      <c r="F511" s="534">
        <f t="shared" si="143"/>
        <v>0</v>
      </c>
      <c r="G511" s="535">
        <f t="shared" si="144"/>
        <v>0</v>
      </c>
      <c r="H511" s="534">
        <f t="shared" si="145"/>
        <v>0</v>
      </c>
      <c r="I511" s="536">
        <f t="shared" si="146"/>
        <v>0</v>
      </c>
      <c r="J511" s="188"/>
      <c r="K511" s="536">
        <f t="shared" si="149"/>
        <v>0</v>
      </c>
      <c r="L511" s="188"/>
      <c r="M511" s="536">
        <f t="shared" si="147"/>
        <v>0</v>
      </c>
      <c r="N511" s="534">
        <f t="shared" si="150"/>
        <v>0</v>
      </c>
      <c r="O511" s="534" t="e">
        <f>omkostninger!$K$34</f>
        <v>#DIV/0!</v>
      </c>
      <c r="P511" s="534" t="e">
        <f t="shared" si="148"/>
        <v>#DIV/0!</v>
      </c>
      <c r="Q511" s="538" t="e">
        <f t="shared" si="151"/>
        <v>#DIV/0!</v>
      </c>
    </row>
    <row r="512" spans="1:18" x14ac:dyDescent="0.2">
      <c r="A512" s="277"/>
      <c r="B512" s="174"/>
      <c r="C512" s="149"/>
      <c r="D512" s="672"/>
      <c r="E512" s="145"/>
      <c r="F512" s="534">
        <f t="shared" si="143"/>
        <v>0</v>
      </c>
      <c r="G512" s="535">
        <f t="shared" si="144"/>
        <v>0</v>
      </c>
      <c r="H512" s="534">
        <f t="shared" si="145"/>
        <v>0</v>
      </c>
      <c r="I512" s="536">
        <f t="shared" si="146"/>
        <v>0</v>
      </c>
      <c r="J512" s="539"/>
      <c r="K512" s="536">
        <f t="shared" si="149"/>
        <v>0</v>
      </c>
      <c r="L512" s="539"/>
      <c r="M512" s="536">
        <f t="shared" si="147"/>
        <v>0</v>
      </c>
      <c r="N512" s="534">
        <f t="shared" si="150"/>
        <v>0</v>
      </c>
      <c r="O512" s="534" t="e">
        <f>omkostninger!$K$34</f>
        <v>#DIV/0!</v>
      </c>
      <c r="P512" s="534" t="e">
        <f t="shared" si="148"/>
        <v>#DIV/0!</v>
      </c>
      <c r="Q512" s="538" t="e">
        <f t="shared" si="151"/>
        <v>#DIV/0!</v>
      </c>
    </row>
    <row r="513" spans="1:17" x14ac:dyDescent="0.2">
      <c r="A513" s="278"/>
      <c r="B513" s="155"/>
      <c r="C513" s="153"/>
      <c r="D513" s="673"/>
      <c r="E513" s="144"/>
      <c r="F513" s="534">
        <f t="shared" si="143"/>
        <v>0</v>
      </c>
      <c r="G513" s="535">
        <f t="shared" si="144"/>
        <v>0</v>
      </c>
      <c r="H513" s="534">
        <f t="shared" si="145"/>
        <v>0</v>
      </c>
      <c r="I513" s="536">
        <f t="shared" si="146"/>
        <v>0</v>
      </c>
      <c r="J513" s="188"/>
      <c r="K513" s="536">
        <f t="shared" si="149"/>
        <v>0</v>
      </c>
      <c r="L513" s="188"/>
      <c r="M513" s="536">
        <f t="shared" si="147"/>
        <v>0</v>
      </c>
      <c r="N513" s="534">
        <f t="shared" si="150"/>
        <v>0</v>
      </c>
      <c r="O513" s="534" t="e">
        <f>omkostninger!$K$34</f>
        <v>#DIV/0!</v>
      </c>
      <c r="P513" s="534" t="e">
        <f t="shared" si="148"/>
        <v>#DIV/0!</v>
      </c>
      <c r="Q513" s="538" t="e">
        <f t="shared" si="151"/>
        <v>#DIV/0!</v>
      </c>
    </row>
    <row r="514" spans="1:17" x14ac:dyDescent="0.2">
      <c r="A514" s="277"/>
      <c r="B514" s="174"/>
      <c r="C514" s="149"/>
      <c r="D514" s="672"/>
      <c r="E514" s="146"/>
      <c r="F514" s="534">
        <f t="shared" si="143"/>
        <v>0</v>
      </c>
      <c r="G514" s="535">
        <f t="shared" si="144"/>
        <v>0</v>
      </c>
      <c r="H514" s="534">
        <f t="shared" si="145"/>
        <v>0</v>
      </c>
      <c r="I514" s="536">
        <f t="shared" si="146"/>
        <v>0</v>
      </c>
      <c r="J514" s="183"/>
      <c r="K514" s="536">
        <f t="shared" si="149"/>
        <v>0</v>
      </c>
      <c r="L514" s="183"/>
      <c r="M514" s="536">
        <f t="shared" si="147"/>
        <v>0</v>
      </c>
      <c r="N514" s="534">
        <f t="shared" si="150"/>
        <v>0</v>
      </c>
      <c r="O514" s="534" t="e">
        <f>omkostninger!$K$34</f>
        <v>#DIV/0!</v>
      </c>
      <c r="P514" s="534" t="e">
        <f t="shared" si="148"/>
        <v>#DIV/0!</v>
      </c>
      <c r="Q514" s="538" t="e">
        <f t="shared" si="151"/>
        <v>#DIV/0!</v>
      </c>
    </row>
    <row r="515" spans="1:17" x14ac:dyDescent="0.2">
      <c r="A515" s="278"/>
      <c r="B515" s="155"/>
      <c r="C515" s="153"/>
      <c r="D515" s="673"/>
      <c r="E515" s="144"/>
      <c r="F515" s="534">
        <f t="shared" si="143"/>
        <v>0</v>
      </c>
      <c r="G515" s="535">
        <f t="shared" si="144"/>
        <v>0</v>
      </c>
      <c r="H515" s="534">
        <f t="shared" si="145"/>
        <v>0</v>
      </c>
      <c r="I515" s="536">
        <f t="shared" si="146"/>
        <v>0</v>
      </c>
      <c r="J515" s="188"/>
      <c r="K515" s="536">
        <f t="shared" si="149"/>
        <v>0</v>
      </c>
      <c r="L515" s="188"/>
      <c r="M515" s="536">
        <f t="shared" si="147"/>
        <v>0</v>
      </c>
      <c r="N515" s="534">
        <f t="shared" si="150"/>
        <v>0</v>
      </c>
      <c r="O515" s="534" t="e">
        <f>omkostninger!$K$34</f>
        <v>#DIV/0!</v>
      </c>
      <c r="P515" s="534" t="e">
        <f t="shared" si="148"/>
        <v>#DIV/0!</v>
      </c>
      <c r="Q515" s="538" t="e">
        <f t="shared" si="151"/>
        <v>#DIV/0!</v>
      </c>
    </row>
    <row r="516" spans="1:17" x14ac:dyDescent="0.2">
      <c r="A516" s="277"/>
      <c r="B516" s="174"/>
      <c r="C516" s="149"/>
      <c r="D516" s="672"/>
      <c r="E516" s="146"/>
      <c r="F516" s="534">
        <f t="shared" si="143"/>
        <v>0</v>
      </c>
      <c r="G516" s="535">
        <f t="shared" si="144"/>
        <v>0</v>
      </c>
      <c r="H516" s="534">
        <f t="shared" si="145"/>
        <v>0</v>
      </c>
      <c r="I516" s="536">
        <f t="shared" si="146"/>
        <v>0</v>
      </c>
      <c r="J516" s="183"/>
      <c r="K516" s="536">
        <f t="shared" si="149"/>
        <v>0</v>
      </c>
      <c r="L516" s="183"/>
      <c r="M516" s="536">
        <f t="shared" si="147"/>
        <v>0</v>
      </c>
      <c r="N516" s="534">
        <f t="shared" si="150"/>
        <v>0</v>
      </c>
      <c r="O516" s="534" t="e">
        <f>omkostninger!$K$34</f>
        <v>#DIV/0!</v>
      </c>
      <c r="P516" s="534" t="e">
        <f t="shared" si="148"/>
        <v>#DIV/0!</v>
      </c>
      <c r="Q516" s="538" t="e">
        <f t="shared" si="151"/>
        <v>#DIV/0!</v>
      </c>
    </row>
    <row r="517" spans="1:17" x14ac:dyDescent="0.2">
      <c r="A517" s="278"/>
      <c r="B517" s="155"/>
      <c r="C517" s="153"/>
      <c r="D517" s="673"/>
      <c r="E517" s="144"/>
      <c r="F517" s="534">
        <f t="shared" si="143"/>
        <v>0</v>
      </c>
      <c r="G517" s="535">
        <f t="shared" si="144"/>
        <v>0</v>
      </c>
      <c r="H517" s="534">
        <f t="shared" si="145"/>
        <v>0</v>
      </c>
      <c r="I517" s="536">
        <f t="shared" si="146"/>
        <v>0</v>
      </c>
      <c r="J517" s="188"/>
      <c r="K517" s="536">
        <f t="shared" si="149"/>
        <v>0</v>
      </c>
      <c r="L517" s="188"/>
      <c r="M517" s="536">
        <f t="shared" si="147"/>
        <v>0</v>
      </c>
      <c r="N517" s="534">
        <f t="shared" si="150"/>
        <v>0</v>
      </c>
      <c r="O517" s="534" t="e">
        <f>omkostninger!$K$34</f>
        <v>#DIV/0!</v>
      </c>
      <c r="P517" s="534" t="e">
        <f t="shared" si="148"/>
        <v>#DIV/0!</v>
      </c>
      <c r="Q517" s="538" t="e">
        <f t="shared" si="151"/>
        <v>#DIV/0!</v>
      </c>
    </row>
    <row r="518" spans="1:17" x14ac:dyDescent="0.2">
      <c r="A518" s="277"/>
      <c r="B518" s="174"/>
      <c r="C518" s="149"/>
      <c r="D518" s="672"/>
      <c r="E518" s="146"/>
      <c r="F518" s="534">
        <f t="shared" si="143"/>
        <v>0</v>
      </c>
      <c r="G518" s="535">
        <f t="shared" si="144"/>
        <v>0</v>
      </c>
      <c r="H518" s="534">
        <f t="shared" si="145"/>
        <v>0</v>
      </c>
      <c r="I518" s="536">
        <f t="shared" si="146"/>
        <v>0</v>
      </c>
      <c r="J518" s="183"/>
      <c r="K518" s="536">
        <f t="shared" si="149"/>
        <v>0</v>
      </c>
      <c r="L518" s="183"/>
      <c r="M518" s="536">
        <f t="shared" si="147"/>
        <v>0</v>
      </c>
      <c r="N518" s="534">
        <f t="shared" si="150"/>
        <v>0</v>
      </c>
      <c r="O518" s="534" t="e">
        <f>omkostninger!$K$34</f>
        <v>#DIV/0!</v>
      </c>
      <c r="P518" s="534" t="e">
        <f t="shared" si="148"/>
        <v>#DIV/0!</v>
      </c>
      <c r="Q518" s="538" t="e">
        <f t="shared" si="151"/>
        <v>#DIV/0!</v>
      </c>
    </row>
    <row r="519" spans="1:17" x14ac:dyDescent="0.2">
      <c r="A519" s="278"/>
      <c r="B519" s="155"/>
      <c r="C519" s="153"/>
      <c r="D519" s="673"/>
      <c r="E519" s="144"/>
      <c r="F519" s="534">
        <f t="shared" si="143"/>
        <v>0</v>
      </c>
      <c r="G519" s="535">
        <f t="shared" si="144"/>
        <v>0</v>
      </c>
      <c r="H519" s="534">
        <f t="shared" si="145"/>
        <v>0</v>
      </c>
      <c r="I519" s="536">
        <f t="shared" si="146"/>
        <v>0</v>
      </c>
      <c r="J519" s="188"/>
      <c r="K519" s="536">
        <f t="shared" si="149"/>
        <v>0</v>
      </c>
      <c r="L519" s="188"/>
      <c r="M519" s="536">
        <f t="shared" si="147"/>
        <v>0</v>
      </c>
      <c r="N519" s="534">
        <f t="shared" si="150"/>
        <v>0</v>
      </c>
      <c r="O519" s="534" t="e">
        <f>omkostninger!$K$34</f>
        <v>#DIV/0!</v>
      </c>
      <c r="P519" s="534" t="e">
        <f t="shared" si="148"/>
        <v>#DIV/0!</v>
      </c>
      <c r="Q519" s="538" t="e">
        <f t="shared" si="151"/>
        <v>#DIV/0!</v>
      </c>
    </row>
    <row r="520" spans="1:17" x14ac:dyDescent="0.2">
      <c r="A520" s="277"/>
      <c r="B520" s="174"/>
      <c r="C520" s="158"/>
      <c r="D520" s="674"/>
      <c r="E520" s="145"/>
      <c r="F520" s="534">
        <f t="shared" si="143"/>
        <v>0</v>
      </c>
      <c r="G520" s="535">
        <f t="shared" si="144"/>
        <v>0</v>
      </c>
      <c r="H520" s="534">
        <f t="shared" si="145"/>
        <v>0</v>
      </c>
      <c r="I520" s="536">
        <f t="shared" si="146"/>
        <v>0</v>
      </c>
      <c r="J520" s="539"/>
      <c r="K520" s="536">
        <f t="shared" si="149"/>
        <v>0</v>
      </c>
      <c r="L520" s="539"/>
      <c r="M520" s="536">
        <f t="shared" si="147"/>
        <v>0</v>
      </c>
      <c r="N520" s="534">
        <f t="shared" si="150"/>
        <v>0</v>
      </c>
      <c r="O520" s="534" t="e">
        <f>omkostninger!$K$34</f>
        <v>#DIV/0!</v>
      </c>
      <c r="P520" s="534" t="e">
        <f t="shared" si="148"/>
        <v>#DIV/0!</v>
      </c>
      <c r="Q520" s="538" t="e">
        <f t="shared" si="151"/>
        <v>#DIV/0!</v>
      </c>
    </row>
    <row r="521" spans="1:17" x14ac:dyDescent="0.2">
      <c r="A521" s="278"/>
      <c r="B521" s="155"/>
      <c r="C521" s="153"/>
      <c r="D521" s="673"/>
      <c r="E521" s="144"/>
      <c r="F521" s="534">
        <f t="shared" si="143"/>
        <v>0</v>
      </c>
      <c r="G521" s="535">
        <f t="shared" si="144"/>
        <v>0</v>
      </c>
      <c r="H521" s="534">
        <f t="shared" si="145"/>
        <v>0</v>
      </c>
      <c r="I521" s="536">
        <f t="shared" si="146"/>
        <v>0</v>
      </c>
      <c r="J521" s="188"/>
      <c r="K521" s="536">
        <f t="shared" si="149"/>
        <v>0</v>
      </c>
      <c r="L521" s="188"/>
      <c r="M521" s="536">
        <f t="shared" si="147"/>
        <v>0</v>
      </c>
      <c r="N521" s="534">
        <f t="shared" si="150"/>
        <v>0</v>
      </c>
      <c r="O521" s="534" t="e">
        <f>omkostninger!$K$34</f>
        <v>#DIV/0!</v>
      </c>
      <c r="P521" s="534" t="e">
        <f t="shared" si="148"/>
        <v>#DIV/0!</v>
      </c>
      <c r="Q521" s="538" t="e">
        <f t="shared" si="151"/>
        <v>#DIV/0!</v>
      </c>
    </row>
    <row r="522" spans="1:17" ht="13.5" thickBot="1" x14ac:dyDescent="0.25">
      <c r="A522" s="277"/>
      <c r="B522" s="174"/>
      <c r="C522" s="149"/>
      <c r="D522" s="672"/>
      <c r="E522" s="146"/>
      <c r="F522" s="534">
        <f t="shared" si="143"/>
        <v>0</v>
      </c>
      <c r="G522" s="535">
        <f t="shared" si="144"/>
        <v>0</v>
      </c>
      <c r="H522" s="534">
        <f t="shared" si="145"/>
        <v>0</v>
      </c>
      <c r="I522" s="536">
        <f t="shared" si="146"/>
        <v>0</v>
      </c>
      <c r="J522" s="183"/>
      <c r="K522" s="536">
        <f>SUM(D522*J522)</f>
        <v>0</v>
      </c>
      <c r="L522" s="183"/>
      <c r="M522" s="536">
        <f t="shared" si="147"/>
        <v>0</v>
      </c>
      <c r="N522" s="534">
        <f t="shared" si="150"/>
        <v>0</v>
      </c>
      <c r="O522" s="534" t="e">
        <f>omkostninger!$K$34</f>
        <v>#DIV/0!</v>
      </c>
      <c r="P522" s="534" t="e">
        <f>SUM(O522*N522)</f>
        <v>#DIV/0!</v>
      </c>
      <c r="Q522" s="538" t="e">
        <f t="shared" si="151"/>
        <v>#DIV/0!</v>
      </c>
    </row>
    <row r="523" spans="1:17" ht="13.5" thickBot="1" x14ac:dyDescent="0.25">
      <c r="A523" s="134" t="s">
        <v>37</v>
      </c>
      <c r="B523" s="36"/>
      <c r="C523" s="70"/>
      <c r="D523" s="679"/>
      <c r="E523" s="71"/>
      <c r="F523" s="541">
        <f>SUM(F498:F522)</f>
        <v>0</v>
      </c>
      <c r="G523" s="541">
        <f>SUM(G498:G522)</f>
        <v>0</v>
      </c>
      <c r="H523" s="541">
        <f>SUM(H498:H522)</f>
        <v>0</v>
      </c>
      <c r="I523" s="541">
        <f>SUM(I498:I522)</f>
        <v>0</v>
      </c>
      <c r="J523" s="542"/>
      <c r="K523" s="541">
        <f>SUM(K498:K522)</f>
        <v>0</v>
      </c>
      <c r="L523" s="542"/>
      <c r="M523" s="541">
        <f>SUM(M498:M522)</f>
        <v>0</v>
      </c>
      <c r="N523" s="541">
        <f>SUM(N498:N522)</f>
        <v>0</v>
      </c>
      <c r="O523" s="543"/>
      <c r="P523" s="541" t="e">
        <f>SUM(P498:P522)</f>
        <v>#DIV/0!</v>
      </c>
      <c r="Q523" s="544"/>
    </row>
    <row r="524" spans="1:17" ht="13.5" thickBot="1" x14ac:dyDescent="0.25">
      <c r="A524" s="135"/>
      <c r="B524" s="110"/>
      <c r="C524" s="111"/>
      <c r="D524" s="663"/>
      <c r="E524" s="112"/>
      <c r="F524" s="113"/>
      <c r="G524" s="113"/>
      <c r="H524" s="113"/>
      <c r="I524" s="114"/>
      <c r="J524" s="547"/>
      <c r="K524" s="546"/>
      <c r="L524" s="547"/>
      <c r="M524" s="546"/>
      <c r="N524" s="548"/>
      <c r="O524" s="549"/>
      <c r="P524" s="545"/>
      <c r="Q524" s="550"/>
    </row>
    <row r="525" spans="1:17" ht="26.25" customHeight="1" thickTop="1" x14ac:dyDescent="0.2">
      <c r="D525" s="666"/>
      <c r="E525" s="103"/>
      <c r="F525" s="103"/>
      <c r="G525" s="103"/>
      <c r="H525" s="103"/>
      <c r="I525" s="103"/>
      <c r="J525" s="557"/>
      <c r="K525" s="557"/>
      <c r="L525" s="557"/>
      <c r="M525" s="557"/>
      <c r="N525" s="557"/>
      <c r="O525" s="557"/>
      <c r="P525" s="557"/>
      <c r="Q525" s="557"/>
    </row>
    <row r="526" spans="1:17" ht="13.5" thickBot="1" x14ac:dyDescent="0.25">
      <c r="D526" s="666"/>
      <c r="E526" s="103"/>
      <c r="F526" s="103"/>
      <c r="G526" s="103"/>
      <c r="H526" s="103"/>
      <c r="I526" s="103"/>
      <c r="J526" s="557"/>
      <c r="K526" s="557"/>
      <c r="L526" s="557"/>
      <c r="M526" s="557"/>
      <c r="N526" s="557"/>
      <c r="O526" s="557"/>
      <c r="P526" s="557"/>
      <c r="Q526" s="557"/>
    </row>
    <row r="527" spans="1:17" ht="21.75" thickTop="1" thickBot="1" x14ac:dyDescent="0.35">
      <c r="A527" s="136"/>
      <c r="B527" s="137" t="s">
        <v>18</v>
      </c>
      <c r="C527" s="137"/>
      <c r="D527" s="667"/>
      <c r="E527" s="692"/>
      <c r="F527" s="692"/>
      <c r="G527" s="692"/>
      <c r="H527" s="692"/>
      <c r="I527" s="692"/>
      <c r="J527" s="558"/>
      <c r="K527" s="559" t="s">
        <v>56</v>
      </c>
      <c r="L527" s="559"/>
      <c r="M527" s="559"/>
      <c r="N527" s="560"/>
      <c r="O527" s="561"/>
      <c r="P527" s="562" t="s">
        <v>84</v>
      </c>
      <c r="Q527" s="563">
        <v>3</v>
      </c>
    </row>
    <row r="528" spans="1:17" x14ac:dyDescent="0.2">
      <c r="A528" s="127"/>
      <c r="B528" s="7"/>
      <c r="C528" s="7"/>
      <c r="D528" s="665"/>
      <c r="E528" s="690"/>
      <c r="F528" s="691"/>
      <c r="G528" s="691"/>
      <c r="H528" s="693"/>
      <c r="I528" s="693"/>
      <c r="J528" s="553"/>
      <c r="K528" s="556"/>
      <c r="L528" s="556"/>
      <c r="M528" s="556"/>
      <c r="N528" s="564"/>
      <c r="O528" s="564"/>
      <c r="P528" s="564"/>
      <c r="Q528" s="565"/>
    </row>
    <row r="529" spans="1:17" ht="13.5" thickBot="1" x14ac:dyDescent="0.25">
      <c r="A529" s="128"/>
      <c r="B529" s="12"/>
      <c r="C529" s="12"/>
      <c r="D529" s="668"/>
      <c r="E529" s="694"/>
      <c r="F529" s="695"/>
      <c r="G529" s="695"/>
      <c r="H529" s="695"/>
      <c r="I529" s="695"/>
      <c r="J529" s="566"/>
      <c r="K529" s="566"/>
      <c r="L529" s="566"/>
      <c r="M529" s="566"/>
      <c r="N529" s="566"/>
      <c r="O529" s="566"/>
      <c r="P529" s="566"/>
      <c r="Q529" s="567"/>
    </row>
    <row r="530" spans="1:17" x14ac:dyDescent="0.2">
      <c r="A530" s="129"/>
      <c r="B530" s="73"/>
      <c r="C530" s="73"/>
      <c r="D530" s="665"/>
      <c r="E530" s="750" t="s">
        <v>0</v>
      </c>
      <c r="F530" s="751"/>
      <c r="G530" s="751"/>
      <c r="H530" s="751"/>
      <c r="I530" s="752"/>
      <c r="J530" s="744" t="s">
        <v>1</v>
      </c>
      <c r="K530" s="756"/>
      <c r="L530" s="744" t="s">
        <v>2</v>
      </c>
      <c r="M530" s="756"/>
      <c r="N530" s="564"/>
      <c r="O530" s="564"/>
      <c r="P530" s="744" t="s">
        <v>3</v>
      </c>
      <c r="Q530" s="745"/>
    </row>
    <row r="531" spans="1:17" ht="13.5" thickBot="1" x14ac:dyDescent="0.25">
      <c r="A531" s="128"/>
      <c r="B531" s="12" t="s">
        <v>27</v>
      </c>
      <c r="C531" s="12"/>
      <c r="D531" s="668"/>
      <c r="E531" s="753"/>
      <c r="F531" s="754"/>
      <c r="G531" s="754"/>
      <c r="H531" s="754"/>
      <c r="I531" s="755"/>
      <c r="J531" s="757"/>
      <c r="K531" s="758"/>
      <c r="L531" s="757"/>
      <c r="M531" s="758"/>
      <c r="N531" s="566"/>
      <c r="O531" s="566"/>
      <c r="P531" s="746"/>
      <c r="Q531" s="747"/>
    </row>
    <row r="532" spans="1:17" ht="13.5" thickBot="1" x14ac:dyDescent="0.25">
      <c r="A532" s="130"/>
      <c r="B532" s="36"/>
      <c r="C532" s="36"/>
      <c r="D532" s="669"/>
      <c r="E532" s="693"/>
      <c r="F532" s="693"/>
      <c r="G532" s="693"/>
      <c r="H532" s="693"/>
      <c r="I532" s="693"/>
      <c r="J532" s="553"/>
      <c r="K532" s="553"/>
      <c r="L532" s="553"/>
      <c r="M532" s="553"/>
      <c r="N532" s="553"/>
      <c r="O532" s="553"/>
      <c r="P532" s="553"/>
      <c r="Q532" s="568"/>
    </row>
    <row r="533" spans="1:17" x14ac:dyDescent="0.2">
      <c r="A533" s="131" t="s">
        <v>4</v>
      </c>
      <c r="B533" s="748" t="s">
        <v>5</v>
      </c>
      <c r="C533" s="15" t="s">
        <v>6</v>
      </c>
      <c r="D533" s="670" t="s">
        <v>7</v>
      </c>
      <c r="E533" s="696" t="s">
        <v>44</v>
      </c>
      <c r="F533" s="697" t="s">
        <v>40</v>
      </c>
      <c r="G533" s="697" t="s">
        <v>46</v>
      </c>
      <c r="H533" s="697" t="s">
        <v>48</v>
      </c>
      <c r="I533" s="698" t="s">
        <v>9</v>
      </c>
      <c r="J533" s="569" t="s">
        <v>8</v>
      </c>
      <c r="K533" s="571" t="s">
        <v>10</v>
      </c>
      <c r="L533" s="569" t="s">
        <v>8</v>
      </c>
      <c r="M533" s="571" t="s">
        <v>11</v>
      </c>
      <c r="N533" s="570" t="s">
        <v>22</v>
      </c>
      <c r="O533" s="570" t="s">
        <v>12</v>
      </c>
      <c r="P533" s="570" t="s">
        <v>23</v>
      </c>
      <c r="Q533" s="572"/>
    </row>
    <row r="534" spans="1:17" ht="13.5" thickBot="1" x14ac:dyDescent="0.25">
      <c r="A534" s="132" t="s">
        <v>13</v>
      </c>
      <c r="B534" s="749"/>
      <c r="C534" s="17" t="s">
        <v>14</v>
      </c>
      <c r="D534" s="671" t="s">
        <v>15</v>
      </c>
      <c r="E534" s="699" t="s">
        <v>45</v>
      </c>
      <c r="F534" s="700" t="s">
        <v>20</v>
      </c>
      <c r="G534" s="700" t="s">
        <v>47</v>
      </c>
      <c r="H534" s="704">
        <f>$H$8</f>
        <v>0</v>
      </c>
      <c r="I534" s="705">
        <f>$I$8</f>
        <v>0</v>
      </c>
      <c r="J534" s="573" t="s">
        <v>16</v>
      </c>
      <c r="K534" s="575"/>
      <c r="L534" s="573" t="s">
        <v>16</v>
      </c>
      <c r="M534" s="575" t="s">
        <v>17</v>
      </c>
      <c r="N534" s="574" t="s">
        <v>16</v>
      </c>
      <c r="O534" s="574"/>
      <c r="P534" s="574" t="s">
        <v>16</v>
      </c>
      <c r="Q534" s="576"/>
    </row>
    <row r="535" spans="1:17" x14ac:dyDescent="0.2">
      <c r="A535" s="277"/>
      <c r="B535" s="174"/>
      <c r="C535" s="149"/>
      <c r="D535" s="672"/>
      <c r="E535" s="146"/>
      <c r="F535" s="534">
        <f t="shared" ref="F535:F559" si="152">SUM(D535*E535/60)</f>
        <v>0</v>
      </c>
      <c r="G535" s="535">
        <f t="shared" ref="G535:G558" si="153">SUM(F535*$B$4)</f>
        <v>0</v>
      </c>
      <c r="H535" s="534">
        <f t="shared" ref="H535:H559" si="154">G535*$H$8</f>
        <v>0</v>
      </c>
      <c r="I535" s="536">
        <f t="shared" ref="I535:I559" si="155">(G535+H535)*$I$8</f>
        <v>0</v>
      </c>
      <c r="J535" s="183"/>
      <c r="K535" s="536">
        <f>SUM(D535*J535)</f>
        <v>0</v>
      </c>
      <c r="L535" s="183"/>
      <c r="M535" s="536">
        <f t="shared" ref="M535:M559" si="156">SUM(D535*L535)</f>
        <v>0</v>
      </c>
      <c r="N535" s="534">
        <f>SUM(G535+H535+I535+K535+M535)</f>
        <v>0</v>
      </c>
      <c r="O535" s="534" t="e">
        <f>omkostninger!$K$34</f>
        <v>#DIV/0!</v>
      </c>
      <c r="P535" s="534" t="e">
        <f t="shared" ref="P535:P559" si="157">SUM(O535*N535)</f>
        <v>#DIV/0!</v>
      </c>
      <c r="Q535" s="538" t="e">
        <f>SUM(D535/P535)</f>
        <v>#DIV/0!</v>
      </c>
    </row>
    <row r="536" spans="1:17" x14ac:dyDescent="0.2">
      <c r="A536" s="278"/>
      <c r="B536" s="155"/>
      <c r="C536" s="153"/>
      <c r="D536" s="673"/>
      <c r="E536" s="144"/>
      <c r="F536" s="534">
        <f t="shared" si="152"/>
        <v>0</v>
      </c>
      <c r="G536" s="535">
        <f t="shared" si="153"/>
        <v>0</v>
      </c>
      <c r="H536" s="534">
        <f t="shared" si="154"/>
        <v>0</v>
      </c>
      <c r="I536" s="536">
        <f t="shared" si="155"/>
        <v>0</v>
      </c>
      <c r="J536" s="188"/>
      <c r="K536" s="536">
        <f t="shared" ref="K536:K558" si="158">SUM(D536*J536)</f>
        <v>0</v>
      </c>
      <c r="L536" s="188"/>
      <c r="M536" s="536">
        <f t="shared" si="156"/>
        <v>0</v>
      </c>
      <c r="N536" s="534">
        <f t="shared" ref="N536:N559" si="159">SUM(G536+H536+I536+K536+M536)</f>
        <v>0</v>
      </c>
      <c r="O536" s="534" t="e">
        <f>omkostninger!$K$34</f>
        <v>#DIV/0!</v>
      </c>
      <c r="P536" s="534" t="e">
        <f t="shared" si="157"/>
        <v>#DIV/0!</v>
      </c>
      <c r="Q536" s="538" t="e">
        <f t="shared" ref="Q536:Q559" si="160">SUM(D536/P536)</f>
        <v>#DIV/0!</v>
      </c>
    </row>
    <row r="537" spans="1:17" x14ac:dyDescent="0.2">
      <c r="A537" s="277"/>
      <c r="B537" s="174"/>
      <c r="C537" s="149"/>
      <c r="D537" s="672"/>
      <c r="E537" s="146"/>
      <c r="F537" s="534">
        <f t="shared" si="152"/>
        <v>0</v>
      </c>
      <c r="G537" s="535">
        <f t="shared" si="153"/>
        <v>0</v>
      </c>
      <c r="H537" s="534">
        <f t="shared" si="154"/>
        <v>0</v>
      </c>
      <c r="I537" s="536">
        <f t="shared" si="155"/>
        <v>0</v>
      </c>
      <c r="J537" s="183"/>
      <c r="K537" s="536">
        <f t="shared" si="158"/>
        <v>0</v>
      </c>
      <c r="L537" s="183"/>
      <c r="M537" s="536">
        <f t="shared" si="156"/>
        <v>0</v>
      </c>
      <c r="N537" s="534">
        <f t="shared" si="159"/>
        <v>0</v>
      </c>
      <c r="O537" s="534" t="e">
        <f>omkostninger!$K$34</f>
        <v>#DIV/0!</v>
      </c>
      <c r="P537" s="534" t="e">
        <f t="shared" si="157"/>
        <v>#DIV/0!</v>
      </c>
      <c r="Q537" s="538" t="e">
        <f t="shared" si="160"/>
        <v>#DIV/0!</v>
      </c>
    </row>
    <row r="538" spans="1:17" x14ac:dyDescent="0.2">
      <c r="A538" s="278"/>
      <c r="B538" s="155"/>
      <c r="C538" s="153"/>
      <c r="D538" s="673"/>
      <c r="E538" s="144"/>
      <c r="F538" s="534">
        <f t="shared" si="152"/>
        <v>0</v>
      </c>
      <c r="G538" s="535">
        <f t="shared" si="153"/>
        <v>0</v>
      </c>
      <c r="H538" s="534">
        <f t="shared" si="154"/>
        <v>0</v>
      </c>
      <c r="I538" s="536">
        <f t="shared" si="155"/>
        <v>0</v>
      </c>
      <c r="J538" s="188"/>
      <c r="K538" s="536">
        <f t="shared" si="158"/>
        <v>0</v>
      </c>
      <c r="L538" s="188"/>
      <c r="M538" s="536">
        <f t="shared" si="156"/>
        <v>0</v>
      </c>
      <c r="N538" s="534">
        <f t="shared" si="159"/>
        <v>0</v>
      </c>
      <c r="O538" s="534" t="e">
        <f>omkostninger!$K$34</f>
        <v>#DIV/0!</v>
      </c>
      <c r="P538" s="534" t="e">
        <f t="shared" si="157"/>
        <v>#DIV/0!</v>
      </c>
      <c r="Q538" s="538" t="e">
        <f t="shared" si="160"/>
        <v>#DIV/0!</v>
      </c>
    </row>
    <row r="539" spans="1:17" x14ac:dyDescent="0.2">
      <c r="A539" s="277"/>
      <c r="B539" s="174"/>
      <c r="C539" s="149"/>
      <c r="D539" s="672"/>
      <c r="E539" s="146"/>
      <c r="F539" s="534">
        <f t="shared" si="152"/>
        <v>0</v>
      </c>
      <c r="G539" s="535">
        <f t="shared" si="153"/>
        <v>0</v>
      </c>
      <c r="H539" s="534">
        <f t="shared" si="154"/>
        <v>0</v>
      </c>
      <c r="I539" s="536">
        <f t="shared" si="155"/>
        <v>0</v>
      </c>
      <c r="J539" s="183"/>
      <c r="K539" s="536">
        <f t="shared" si="158"/>
        <v>0</v>
      </c>
      <c r="L539" s="183"/>
      <c r="M539" s="536">
        <f t="shared" si="156"/>
        <v>0</v>
      </c>
      <c r="N539" s="534">
        <f t="shared" si="159"/>
        <v>0</v>
      </c>
      <c r="O539" s="534" t="e">
        <f>omkostninger!$K$34</f>
        <v>#DIV/0!</v>
      </c>
      <c r="P539" s="534" t="e">
        <f t="shared" si="157"/>
        <v>#DIV/0!</v>
      </c>
      <c r="Q539" s="538" t="e">
        <f t="shared" si="160"/>
        <v>#DIV/0!</v>
      </c>
    </row>
    <row r="540" spans="1:17" x14ac:dyDescent="0.2">
      <c r="A540" s="278"/>
      <c r="B540" s="155"/>
      <c r="C540" s="153"/>
      <c r="D540" s="673"/>
      <c r="E540" s="144"/>
      <c r="F540" s="534">
        <f t="shared" si="152"/>
        <v>0</v>
      </c>
      <c r="G540" s="535">
        <f t="shared" si="153"/>
        <v>0</v>
      </c>
      <c r="H540" s="534">
        <f t="shared" si="154"/>
        <v>0</v>
      </c>
      <c r="I540" s="536">
        <f t="shared" si="155"/>
        <v>0</v>
      </c>
      <c r="J540" s="188"/>
      <c r="K540" s="536">
        <f t="shared" si="158"/>
        <v>0</v>
      </c>
      <c r="L540" s="188"/>
      <c r="M540" s="536">
        <f t="shared" si="156"/>
        <v>0</v>
      </c>
      <c r="N540" s="534">
        <f t="shared" si="159"/>
        <v>0</v>
      </c>
      <c r="O540" s="534" t="e">
        <f>omkostninger!$K$34</f>
        <v>#DIV/0!</v>
      </c>
      <c r="P540" s="534" t="e">
        <f t="shared" si="157"/>
        <v>#DIV/0!</v>
      </c>
      <c r="Q540" s="538" t="e">
        <f t="shared" si="160"/>
        <v>#DIV/0!</v>
      </c>
    </row>
    <row r="541" spans="1:17" x14ac:dyDescent="0.2">
      <c r="A541" s="279"/>
      <c r="B541" s="185"/>
      <c r="C541" s="156"/>
      <c r="D541" s="672"/>
      <c r="E541" s="145"/>
      <c r="F541" s="534">
        <f t="shared" si="152"/>
        <v>0</v>
      </c>
      <c r="G541" s="535">
        <f t="shared" si="153"/>
        <v>0</v>
      </c>
      <c r="H541" s="534">
        <f t="shared" si="154"/>
        <v>0</v>
      </c>
      <c r="I541" s="536">
        <f t="shared" si="155"/>
        <v>0</v>
      </c>
      <c r="J541" s="539"/>
      <c r="K541" s="536">
        <f t="shared" si="158"/>
        <v>0</v>
      </c>
      <c r="L541" s="539"/>
      <c r="M541" s="536">
        <f t="shared" si="156"/>
        <v>0</v>
      </c>
      <c r="N541" s="534">
        <f t="shared" si="159"/>
        <v>0</v>
      </c>
      <c r="O541" s="534" t="e">
        <f>omkostninger!$K$34</f>
        <v>#DIV/0!</v>
      </c>
      <c r="P541" s="534" t="e">
        <f t="shared" si="157"/>
        <v>#DIV/0!</v>
      </c>
      <c r="Q541" s="538" t="e">
        <f t="shared" si="160"/>
        <v>#DIV/0!</v>
      </c>
    </row>
    <row r="542" spans="1:17" x14ac:dyDescent="0.2">
      <c r="A542" s="278"/>
      <c r="B542" s="155"/>
      <c r="C542" s="153"/>
      <c r="D542" s="673"/>
      <c r="E542" s="144"/>
      <c r="F542" s="534">
        <f t="shared" si="152"/>
        <v>0</v>
      </c>
      <c r="G542" s="535">
        <f t="shared" si="153"/>
        <v>0</v>
      </c>
      <c r="H542" s="534">
        <f t="shared" si="154"/>
        <v>0</v>
      </c>
      <c r="I542" s="536">
        <f t="shared" si="155"/>
        <v>0</v>
      </c>
      <c r="J542" s="188"/>
      <c r="K542" s="536">
        <f t="shared" si="158"/>
        <v>0</v>
      </c>
      <c r="L542" s="188"/>
      <c r="M542" s="536">
        <f t="shared" si="156"/>
        <v>0</v>
      </c>
      <c r="N542" s="534">
        <f t="shared" si="159"/>
        <v>0</v>
      </c>
      <c r="O542" s="534" t="e">
        <f>omkostninger!$K$34</f>
        <v>#DIV/0!</v>
      </c>
      <c r="P542" s="534" t="e">
        <f t="shared" si="157"/>
        <v>#DIV/0!</v>
      </c>
      <c r="Q542" s="538" t="e">
        <f t="shared" si="160"/>
        <v>#DIV/0!</v>
      </c>
    </row>
    <row r="543" spans="1:17" x14ac:dyDescent="0.2">
      <c r="A543" s="277"/>
      <c r="B543" s="185"/>
      <c r="C543" s="156"/>
      <c r="D543" s="672"/>
      <c r="E543" s="146"/>
      <c r="F543" s="534">
        <f t="shared" si="152"/>
        <v>0</v>
      </c>
      <c r="G543" s="535">
        <f t="shared" si="153"/>
        <v>0</v>
      </c>
      <c r="H543" s="534">
        <f t="shared" si="154"/>
        <v>0</v>
      </c>
      <c r="I543" s="536">
        <f t="shared" si="155"/>
        <v>0</v>
      </c>
      <c r="J543" s="183"/>
      <c r="K543" s="536">
        <f t="shared" si="158"/>
        <v>0</v>
      </c>
      <c r="L543" s="183"/>
      <c r="M543" s="536">
        <f t="shared" si="156"/>
        <v>0</v>
      </c>
      <c r="N543" s="534">
        <f t="shared" si="159"/>
        <v>0</v>
      </c>
      <c r="O543" s="534" t="e">
        <f>omkostninger!$K$34</f>
        <v>#DIV/0!</v>
      </c>
      <c r="P543" s="534" t="e">
        <f t="shared" si="157"/>
        <v>#DIV/0!</v>
      </c>
      <c r="Q543" s="538" t="e">
        <f t="shared" si="160"/>
        <v>#DIV/0!</v>
      </c>
    </row>
    <row r="544" spans="1:17" x14ac:dyDescent="0.2">
      <c r="A544" s="278"/>
      <c r="B544" s="155"/>
      <c r="C544" s="153"/>
      <c r="D544" s="673"/>
      <c r="E544" s="144"/>
      <c r="F544" s="534">
        <f t="shared" si="152"/>
        <v>0</v>
      </c>
      <c r="G544" s="535">
        <f t="shared" si="153"/>
        <v>0</v>
      </c>
      <c r="H544" s="534">
        <f t="shared" si="154"/>
        <v>0</v>
      </c>
      <c r="I544" s="536">
        <f t="shared" si="155"/>
        <v>0</v>
      </c>
      <c r="J544" s="188"/>
      <c r="K544" s="536">
        <f t="shared" si="158"/>
        <v>0</v>
      </c>
      <c r="L544" s="188"/>
      <c r="M544" s="536">
        <f t="shared" si="156"/>
        <v>0</v>
      </c>
      <c r="N544" s="534">
        <f t="shared" si="159"/>
        <v>0</v>
      </c>
      <c r="O544" s="534" t="e">
        <f>omkostninger!$K$34</f>
        <v>#DIV/0!</v>
      </c>
      <c r="P544" s="534" t="e">
        <f t="shared" si="157"/>
        <v>#DIV/0!</v>
      </c>
      <c r="Q544" s="538" t="e">
        <f t="shared" si="160"/>
        <v>#DIV/0!</v>
      </c>
    </row>
    <row r="545" spans="1:17" x14ac:dyDescent="0.2">
      <c r="A545" s="277"/>
      <c r="B545" s="174"/>
      <c r="C545" s="149"/>
      <c r="D545" s="672"/>
      <c r="E545" s="146"/>
      <c r="F545" s="534">
        <f t="shared" si="152"/>
        <v>0</v>
      </c>
      <c r="G545" s="535">
        <f t="shared" si="153"/>
        <v>0</v>
      </c>
      <c r="H545" s="534">
        <f t="shared" si="154"/>
        <v>0</v>
      </c>
      <c r="I545" s="536">
        <f t="shared" si="155"/>
        <v>0</v>
      </c>
      <c r="J545" s="183"/>
      <c r="K545" s="536">
        <f t="shared" si="158"/>
        <v>0</v>
      </c>
      <c r="L545" s="183"/>
      <c r="M545" s="536">
        <f t="shared" si="156"/>
        <v>0</v>
      </c>
      <c r="N545" s="534">
        <f t="shared" si="159"/>
        <v>0</v>
      </c>
      <c r="O545" s="534" t="e">
        <f>omkostninger!$K$34</f>
        <v>#DIV/0!</v>
      </c>
      <c r="P545" s="534" t="e">
        <f t="shared" si="157"/>
        <v>#DIV/0!</v>
      </c>
      <c r="Q545" s="538" t="e">
        <f t="shared" si="160"/>
        <v>#DIV/0!</v>
      </c>
    </row>
    <row r="546" spans="1:17" x14ac:dyDescent="0.2">
      <c r="A546" s="278"/>
      <c r="B546" s="155"/>
      <c r="C546" s="153"/>
      <c r="D546" s="673"/>
      <c r="E546" s="144"/>
      <c r="F546" s="534">
        <f t="shared" si="152"/>
        <v>0</v>
      </c>
      <c r="G546" s="535">
        <f t="shared" si="153"/>
        <v>0</v>
      </c>
      <c r="H546" s="534">
        <f t="shared" si="154"/>
        <v>0</v>
      </c>
      <c r="I546" s="536">
        <f t="shared" si="155"/>
        <v>0</v>
      </c>
      <c r="J546" s="188"/>
      <c r="K546" s="536">
        <f t="shared" si="158"/>
        <v>0</v>
      </c>
      <c r="L546" s="188"/>
      <c r="M546" s="536">
        <f t="shared" si="156"/>
        <v>0</v>
      </c>
      <c r="N546" s="534">
        <f t="shared" si="159"/>
        <v>0</v>
      </c>
      <c r="O546" s="534" t="e">
        <f>omkostninger!$K$34</f>
        <v>#DIV/0!</v>
      </c>
      <c r="P546" s="534" t="e">
        <f t="shared" si="157"/>
        <v>#DIV/0!</v>
      </c>
      <c r="Q546" s="538" t="e">
        <f t="shared" si="160"/>
        <v>#DIV/0!</v>
      </c>
    </row>
    <row r="547" spans="1:17" x14ac:dyDescent="0.2">
      <c r="A547" s="277"/>
      <c r="B547" s="174"/>
      <c r="C547" s="149"/>
      <c r="D547" s="672"/>
      <c r="E547" s="146"/>
      <c r="F547" s="534">
        <f t="shared" si="152"/>
        <v>0</v>
      </c>
      <c r="G547" s="535">
        <f t="shared" si="153"/>
        <v>0</v>
      </c>
      <c r="H547" s="534">
        <f t="shared" si="154"/>
        <v>0</v>
      </c>
      <c r="I547" s="536">
        <f t="shared" si="155"/>
        <v>0</v>
      </c>
      <c r="J547" s="183"/>
      <c r="K547" s="536">
        <f t="shared" si="158"/>
        <v>0</v>
      </c>
      <c r="L547" s="183"/>
      <c r="M547" s="536">
        <f t="shared" si="156"/>
        <v>0</v>
      </c>
      <c r="N547" s="534">
        <f t="shared" si="159"/>
        <v>0</v>
      </c>
      <c r="O547" s="534" t="e">
        <f>omkostninger!$K$34</f>
        <v>#DIV/0!</v>
      </c>
      <c r="P547" s="534" t="e">
        <f t="shared" si="157"/>
        <v>#DIV/0!</v>
      </c>
      <c r="Q547" s="538" t="e">
        <f t="shared" si="160"/>
        <v>#DIV/0!</v>
      </c>
    </row>
    <row r="548" spans="1:17" x14ac:dyDescent="0.2">
      <c r="A548" s="278"/>
      <c r="B548" s="155"/>
      <c r="C548" s="153"/>
      <c r="D548" s="673"/>
      <c r="E548" s="144"/>
      <c r="F548" s="534">
        <f t="shared" si="152"/>
        <v>0</v>
      </c>
      <c r="G548" s="535">
        <f t="shared" si="153"/>
        <v>0</v>
      </c>
      <c r="H548" s="534">
        <f t="shared" si="154"/>
        <v>0</v>
      </c>
      <c r="I548" s="536">
        <f t="shared" si="155"/>
        <v>0</v>
      </c>
      <c r="J548" s="188"/>
      <c r="K548" s="536">
        <f t="shared" si="158"/>
        <v>0</v>
      </c>
      <c r="L548" s="188"/>
      <c r="M548" s="536">
        <f t="shared" si="156"/>
        <v>0</v>
      </c>
      <c r="N548" s="534">
        <f t="shared" si="159"/>
        <v>0</v>
      </c>
      <c r="O548" s="534" t="e">
        <f>omkostninger!$K$34</f>
        <v>#DIV/0!</v>
      </c>
      <c r="P548" s="534" t="e">
        <f t="shared" si="157"/>
        <v>#DIV/0!</v>
      </c>
      <c r="Q548" s="538" t="e">
        <f t="shared" si="160"/>
        <v>#DIV/0!</v>
      </c>
    </row>
    <row r="549" spans="1:17" x14ac:dyDescent="0.2">
      <c r="A549" s="277"/>
      <c r="B549" s="174"/>
      <c r="C549" s="149"/>
      <c r="D549" s="672"/>
      <c r="E549" s="145"/>
      <c r="F549" s="534">
        <f t="shared" si="152"/>
        <v>0</v>
      </c>
      <c r="G549" s="535">
        <f t="shared" si="153"/>
        <v>0</v>
      </c>
      <c r="H549" s="534">
        <f t="shared" si="154"/>
        <v>0</v>
      </c>
      <c r="I549" s="536">
        <f t="shared" si="155"/>
        <v>0</v>
      </c>
      <c r="J549" s="539"/>
      <c r="K549" s="536">
        <f t="shared" si="158"/>
        <v>0</v>
      </c>
      <c r="L549" s="539"/>
      <c r="M549" s="536">
        <f t="shared" si="156"/>
        <v>0</v>
      </c>
      <c r="N549" s="534">
        <f t="shared" si="159"/>
        <v>0</v>
      </c>
      <c r="O549" s="534" t="e">
        <f>omkostninger!$K$34</f>
        <v>#DIV/0!</v>
      </c>
      <c r="P549" s="534" t="e">
        <f t="shared" si="157"/>
        <v>#DIV/0!</v>
      </c>
      <c r="Q549" s="538" t="e">
        <f t="shared" si="160"/>
        <v>#DIV/0!</v>
      </c>
    </row>
    <row r="550" spans="1:17" x14ac:dyDescent="0.2">
      <c r="A550" s="278"/>
      <c r="B550" s="155"/>
      <c r="C550" s="153"/>
      <c r="D550" s="673"/>
      <c r="E550" s="144"/>
      <c r="F550" s="534">
        <f t="shared" si="152"/>
        <v>0</v>
      </c>
      <c r="G550" s="535">
        <f t="shared" si="153"/>
        <v>0</v>
      </c>
      <c r="H550" s="534">
        <f t="shared" si="154"/>
        <v>0</v>
      </c>
      <c r="I550" s="536">
        <f t="shared" si="155"/>
        <v>0</v>
      </c>
      <c r="J550" s="188"/>
      <c r="K550" s="536">
        <f t="shared" si="158"/>
        <v>0</v>
      </c>
      <c r="L550" s="188"/>
      <c r="M550" s="536">
        <f t="shared" si="156"/>
        <v>0</v>
      </c>
      <c r="N550" s="534">
        <f t="shared" si="159"/>
        <v>0</v>
      </c>
      <c r="O550" s="534" t="e">
        <f>omkostninger!$K$34</f>
        <v>#DIV/0!</v>
      </c>
      <c r="P550" s="534" t="e">
        <f t="shared" si="157"/>
        <v>#DIV/0!</v>
      </c>
      <c r="Q550" s="538" t="e">
        <f t="shared" si="160"/>
        <v>#DIV/0!</v>
      </c>
    </row>
    <row r="551" spans="1:17" x14ac:dyDescent="0.2">
      <c r="A551" s="277"/>
      <c r="B551" s="174"/>
      <c r="C551" s="149"/>
      <c r="D551" s="672"/>
      <c r="E551" s="146"/>
      <c r="F551" s="534">
        <f t="shared" si="152"/>
        <v>0</v>
      </c>
      <c r="G551" s="535">
        <f t="shared" si="153"/>
        <v>0</v>
      </c>
      <c r="H551" s="534">
        <f t="shared" si="154"/>
        <v>0</v>
      </c>
      <c r="I551" s="536">
        <f t="shared" si="155"/>
        <v>0</v>
      </c>
      <c r="J551" s="183"/>
      <c r="K551" s="536">
        <f t="shared" si="158"/>
        <v>0</v>
      </c>
      <c r="L551" s="183"/>
      <c r="M551" s="536">
        <f t="shared" si="156"/>
        <v>0</v>
      </c>
      <c r="N551" s="534">
        <f t="shared" si="159"/>
        <v>0</v>
      </c>
      <c r="O551" s="534" t="e">
        <f>omkostninger!$K$34</f>
        <v>#DIV/0!</v>
      </c>
      <c r="P551" s="534" t="e">
        <f t="shared" si="157"/>
        <v>#DIV/0!</v>
      </c>
      <c r="Q551" s="538" t="e">
        <f t="shared" si="160"/>
        <v>#DIV/0!</v>
      </c>
    </row>
    <row r="552" spans="1:17" x14ac:dyDescent="0.2">
      <c r="A552" s="278"/>
      <c r="B552" s="155"/>
      <c r="C552" s="153"/>
      <c r="D552" s="673"/>
      <c r="E552" s="144"/>
      <c r="F552" s="534">
        <f t="shared" si="152"/>
        <v>0</v>
      </c>
      <c r="G552" s="535">
        <f t="shared" si="153"/>
        <v>0</v>
      </c>
      <c r="H552" s="534">
        <f t="shared" si="154"/>
        <v>0</v>
      </c>
      <c r="I552" s="536">
        <f t="shared" si="155"/>
        <v>0</v>
      </c>
      <c r="J552" s="188"/>
      <c r="K552" s="536">
        <f t="shared" si="158"/>
        <v>0</v>
      </c>
      <c r="L552" s="188"/>
      <c r="M552" s="536">
        <f t="shared" si="156"/>
        <v>0</v>
      </c>
      <c r="N552" s="534">
        <f t="shared" si="159"/>
        <v>0</v>
      </c>
      <c r="O552" s="534" t="e">
        <f>omkostninger!$K$34</f>
        <v>#DIV/0!</v>
      </c>
      <c r="P552" s="534" t="e">
        <f t="shared" si="157"/>
        <v>#DIV/0!</v>
      </c>
      <c r="Q552" s="538" t="e">
        <f t="shared" si="160"/>
        <v>#DIV/0!</v>
      </c>
    </row>
    <row r="553" spans="1:17" x14ac:dyDescent="0.2">
      <c r="A553" s="277"/>
      <c r="B553" s="174"/>
      <c r="C553" s="149"/>
      <c r="D553" s="672"/>
      <c r="E553" s="146"/>
      <c r="F553" s="534">
        <f t="shared" si="152"/>
        <v>0</v>
      </c>
      <c r="G553" s="535">
        <f t="shared" si="153"/>
        <v>0</v>
      </c>
      <c r="H553" s="534">
        <f t="shared" si="154"/>
        <v>0</v>
      </c>
      <c r="I553" s="536">
        <f t="shared" si="155"/>
        <v>0</v>
      </c>
      <c r="J553" s="183"/>
      <c r="K553" s="536">
        <f t="shared" si="158"/>
        <v>0</v>
      </c>
      <c r="L553" s="183"/>
      <c r="M553" s="536">
        <f t="shared" si="156"/>
        <v>0</v>
      </c>
      <c r="N553" s="534">
        <f t="shared" si="159"/>
        <v>0</v>
      </c>
      <c r="O553" s="534" t="e">
        <f>omkostninger!$K$34</f>
        <v>#DIV/0!</v>
      </c>
      <c r="P553" s="534" t="e">
        <f t="shared" si="157"/>
        <v>#DIV/0!</v>
      </c>
      <c r="Q553" s="538" t="e">
        <f t="shared" si="160"/>
        <v>#DIV/0!</v>
      </c>
    </row>
    <row r="554" spans="1:17" x14ac:dyDescent="0.2">
      <c r="A554" s="278"/>
      <c r="B554" s="155"/>
      <c r="C554" s="153"/>
      <c r="D554" s="673"/>
      <c r="E554" s="144"/>
      <c r="F554" s="534">
        <f t="shared" si="152"/>
        <v>0</v>
      </c>
      <c r="G554" s="535">
        <f t="shared" si="153"/>
        <v>0</v>
      </c>
      <c r="H554" s="534">
        <f t="shared" si="154"/>
        <v>0</v>
      </c>
      <c r="I554" s="536">
        <f t="shared" si="155"/>
        <v>0</v>
      </c>
      <c r="J554" s="188"/>
      <c r="K554" s="536">
        <f t="shared" si="158"/>
        <v>0</v>
      </c>
      <c r="L554" s="188"/>
      <c r="M554" s="536">
        <f t="shared" si="156"/>
        <v>0</v>
      </c>
      <c r="N554" s="534">
        <f t="shared" si="159"/>
        <v>0</v>
      </c>
      <c r="O554" s="534" t="e">
        <f>omkostninger!$K$34</f>
        <v>#DIV/0!</v>
      </c>
      <c r="P554" s="534" t="e">
        <f t="shared" si="157"/>
        <v>#DIV/0!</v>
      </c>
      <c r="Q554" s="538" t="e">
        <f t="shared" si="160"/>
        <v>#DIV/0!</v>
      </c>
    </row>
    <row r="555" spans="1:17" x14ac:dyDescent="0.2">
      <c r="A555" s="277"/>
      <c r="B555" s="174"/>
      <c r="C555" s="149"/>
      <c r="D555" s="672"/>
      <c r="E555" s="146"/>
      <c r="F555" s="534">
        <f t="shared" si="152"/>
        <v>0</v>
      </c>
      <c r="G555" s="535">
        <f t="shared" si="153"/>
        <v>0</v>
      </c>
      <c r="H555" s="534">
        <f t="shared" si="154"/>
        <v>0</v>
      </c>
      <c r="I555" s="536">
        <f t="shared" si="155"/>
        <v>0</v>
      </c>
      <c r="J555" s="183"/>
      <c r="K555" s="536">
        <f t="shared" si="158"/>
        <v>0</v>
      </c>
      <c r="L555" s="183"/>
      <c r="M555" s="536">
        <f t="shared" si="156"/>
        <v>0</v>
      </c>
      <c r="N555" s="534">
        <f t="shared" si="159"/>
        <v>0</v>
      </c>
      <c r="O555" s="534" t="e">
        <f>omkostninger!$K$34</f>
        <v>#DIV/0!</v>
      </c>
      <c r="P555" s="534" t="e">
        <f t="shared" si="157"/>
        <v>#DIV/0!</v>
      </c>
      <c r="Q555" s="538" t="e">
        <f t="shared" si="160"/>
        <v>#DIV/0!</v>
      </c>
    </row>
    <row r="556" spans="1:17" x14ac:dyDescent="0.2">
      <c r="A556" s="278"/>
      <c r="B556" s="155"/>
      <c r="C556" s="153"/>
      <c r="D556" s="673"/>
      <c r="E556" s="144"/>
      <c r="F556" s="534">
        <f t="shared" si="152"/>
        <v>0</v>
      </c>
      <c r="G556" s="535">
        <f t="shared" si="153"/>
        <v>0</v>
      </c>
      <c r="H556" s="534">
        <f t="shared" si="154"/>
        <v>0</v>
      </c>
      <c r="I556" s="536">
        <f t="shared" si="155"/>
        <v>0</v>
      </c>
      <c r="J556" s="188"/>
      <c r="K556" s="536">
        <f t="shared" si="158"/>
        <v>0</v>
      </c>
      <c r="L556" s="188"/>
      <c r="M556" s="536">
        <f t="shared" si="156"/>
        <v>0</v>
      </c>
      <c r="N556" s="534">
        <f t="shared" si="159"/>
        <v>0</v>
      </c>
      <c r="O556" s="534" t="e">
        <f>omkostninger!$K$34</f>
        <v>#DIV/0!</v>
      </c>
      <c r="P556" s="534" t="e">
        <f t="shared" si="157"/>
        <v>#DIV/0!</v>
      </c>
      <c r="Q556" s="538" t="e">
        <f t="shared" si="160"/>
        <v>#DIV/0!</v>
      </c>
    </row>
    <row r="557" spans="1:17" x14ac:dyDescent="0.2">
      <c r="A557" s="277"/>
      <c r="B557" s="174"/>
      <c r="C557" s="158"/>
      <c r="D557" s="674"/>
      <c r="E557" s="145"/>
      <c r="F557" s="534">
        <f t="shared" si="152"/>
        <v>0</v>
      </c>
      <c r="G557" s="535">
        <f t="shared" si="153"/>
        <v>0</v>
      </c>
      <c r="H557" s="534">
        <f t="shared" si="154"/>
        <v>0</v>
      </c>
      <c r="I557" s="536">
        <f t="shared" si="155"/>
        <v>0</v>
      </c>
      <c r="J557" s="539"/>
      <c r="K557" s="536">
        <f t="shared" si="158"/>
        <v>0</v>
      </c>
      <c r="L557" s="539"/>
      <c r="M557" s="536">
        <f t="shared" si="156"/>
        <v>0</v>
      </c>
      <c r="N557" s="534">
        <f t="shared" si="159"/>
        <v>0</v>
      </c>
      <c r="O557" s="534" t="e">
        <f>omkostninger!$K$34</f>
        <v>#DIV/0!</v>
      </c>
      <c r="P557" s="534" t="e">
        <f t="shared" si="157"/>
        <v>#DIV/0!</v>
      </c>
      <c r="Q557" s="538" t="e">
        <f t="shared" si="160"/>
        <v>#DIV/0!</v>
      </c>
    </row>
    <row r="558" spans="1:17" x14ac:dyDescent="0.2">
      <c r="A558" s="278"/>
      <c r="B558" s="155"/>
      <c r="C558" s="153"/>
      <c r="D558" s="673"/>
      <c r="E558" s="144"/>
      <c r="F558" s="534">
        <f t="shared" si="152"/>
        <v>0</v>
      </c>
      <c r="G558" s="535">
        <f t="shared" si="153"/>
        <v>0</v>
      </c>
      <c r="H558" s="534">
        <f t="shared" si="154"/>
        <v>0</v>
      </c>
      <c r="I558" s="536">
        <f t="shared" si="155"/>
        <v>0</v>
      </c>
      <c r="J558" s="188"/>
      <c r="K558" s="536">
        <f t="shared" si="158"/>
        <v>0</v>
      </c>
      <c r="L558" s="188"/>
      <c r="M558" s="536">
        <f t="shared" si="156"/>
        <v>0</v>
      </c>
      <c r="N558" s="534">
        <f t="shared" si="159"/>
        <v>0</v>
      </c>
      <c r="O558" s="534" t="e">
        <f>omkostninger!$K$34</f>
        <v>#DIV/0!</v>
      </c>
      <c r="P558" s="534" t="e">
        <f t="shared" si="157"/>
        <v>#DIV/0!</v>
      </c>
      <c r="Q558" s="538" t="e">
        <f t="shared" si="160"/>
        <v>#DIV/0!</v>
      </c>
    </row>
    <row r="559" spans="1:17" ht="13.5" thickBot="1" x14ac:dyDescent="0.25">
      <c r="A559" s="277"/>
      <c r="B559" s="174"/>
      <c r="C559" s="149"/>
      <c r="D559" s="672"/>
      <c r="E559" s="146"/>
      <c r="F559" s="534">
        <f t="shared" si="152"/>
        <v>0</v>
      </c>
      <c r="G559" s="535">
        <f>SUM(F559*150)</f>
        <v>0</v>
      </c>
      <c r="H559" s="534">
        <f t="shared" si="154"/>
        <v>0</v>
      </c>
      <c r="I559" s="536">
        <f t="shared" si="155"/>
        <v>0</v>
      </c>
      <c r="J559" s="183"/>
      <c r="K559" s="536">
        <f>SUM(D559*J559)</f>
        <v>0</v>
      </c>
      <c r="L559" s="183"/>
      <c r="M559" s="536">
        <f t="shared" si="156"/>
        <v>0</v>
      </c>
      <c r="N559" s="534">
        <f t="shared" si="159"/>
        <v>0</v>
      </c>
      <c r="O559" s="534" t="e">
        <f>omkostninger!$K$34</f>
        <v>#DIV/0!</v>
      </c>
      <c r="P559" s="534" t="e">
        <f t="shared" si="157"/>
        <v>#DIV/0!</v>
      </c>
      <c r="Q559" s="538" t="e">
        <f t="shared" si="160"/>
        <v>#DIV/0!</v>
      </c>
    </row>
    <row r="560" spans="1:17" ht="13.5" thickBot="1" x14ac:dyDescent="0.25">
      <c r="A560" s="133" t="s">
        <v>37</v>
      </c>
      <c r="B560" s="118"/>
      <c r="C560" s="119"/>
      <c r="D560" s="675"/>
      <c r="E560" s="120"/>
      <c r="F560" s="361">
        <f>SUM(F535:F559)</f>
        <v>0</v>
      </c>
      <c r="G560" s="361">
        <f>SUM(G535:G559)</f>
        <v>0</v>
      </c>
      <c r="H560" s="361">
        <f>SUM(H535:H559)</f>
        <v>0</v>
      </c>
      <c r="I560" s="361">
        <f>SUM(I535:I559)</f>
        <v>0</v>
      </c>
      <c r="J560" s="577"/>
      <c r="K560" s="361">
        <f>SUM(K535:K559)</f>
        <v>0</v>
      </c>
      <c r="L560" s="577"/>
      <c r="M560" s="361">
        <f>SUM(M535:M559)</f>
        <v>0</v>
      </c>
      <c r="N560" s="361">
        <f>SUM(N535:N559)</f>
        <v>0</v>
      </c>
      <c r="O560" s="360"/>
      <c r="P560" s="361" t="e">
        <f>SUM(P535:P559)</f>
        <v>#DIV/0!</v>
      </c>
      <c r="Q560" s="578"/>
    </row>
    <row r="561" spans="1:17" ht="24.75" customHeight="1" thickTop="1" x14ac:dyDescent="0.2">
      <c r="A561" s="275"/>
      <c r="B561" s="275"/>
      <c r="C561" s="276"/>
      <c r="D561" s="676"/>
      <c r="E561" s="276"/>
      <c r="F561" s="276"/>
      <c r="G561" s="276"/>
      <c r="H561" s="276"/>
      <c r="I561" s="276"/>
      <c r="J561" s="579"/>
      <c r="K561" s="579"/>
      <c r="L561" s="579"/>
      <c r="M561" s="579"/>
      <c r="N561" s="580"/>
      <c r="O561" s="580"/>
      <c r="P561" s="579"/>
      <c r="Q561" s="581"/>
    </row>
    <row r="562" spans="1:17" x14ac:dyDescent="0.2">
      <c r="D562" s="666"/>
      <c r="E562" s="103"/>
      <c r="F562" s="103"/>
      <c r="G562" s="103"/>
      <c r="H562" s="103"/>
      <c r="I562" s="103"/>
      <c r="J562" s="557"/>
      <c r="K562" s="557"/>
      <c r="L562" s="557"/>
      <c r="M562" s="557"/>
      <c r="N562" s="557"/>
      <c r="O562" s="557"/>
      <c r="P562" s="557"/>
      <c r="Q562" s="557"/>
    </row>
    <row r="563" spans="1:17" ht="13.5" thickBot="1" x14ac:dyDescent="0.25">
      <c r="D563" s="666"/>
      <c r="E563" s="103"/>
      <c r="F563" s="103"/>
      <c r="G563" s="103"/>
      <c r="H563" s="103"/>
      <c r="I563" s="103"/>
      <c r="J563" s="557"/>
      <c r="K563" s="557"/>
      <c r="L563" s="557"/>
      <c r="M563" s="557"/>
      <c r="N563" s="557"/>
      <c r="O563" s="557"/>
      <c r="P563" s="557"/>
      <c r="Q563" s="557"/>
    </row>
    <row r="564" spans="1:17" ht="21.75" thickTop="1" thickBot="1" x14ac:dyDescent="0.35">
      <c r="A564" s="136"/>
      <c r="B564" s="137" t="s">
        <v>18</v>
      </c>
      <c r="C564" s="137"/>
      <c r="D564" s="667"/>
      <c r="E564" s="692"/>
      <c r="F564" s="692"/>
      <c r="G564" s="692"/>
      <c r="H564" s="692"/>
      <c r="I564" s="692"/>
      <c r="J564" s="558"/>
      <c r="K564" s="559" t="s">
        <v>113</v>
      </c>
      <c r="L564" s="559"/>
      <c r="M564" s="559"/>
      <c r="N564" s="560"/>
      <c r="O564" s="561"/>
      <c r="P564" s="562" t="s">
        <v>85</v>
      </c>
      <c r="Q564" s="563">
        <v>1</v>
      </c>
    </row>
    <row r="565" spans="1:17" x14ac:dyDescent="0.2">
      <c r="A565" s="127"/>
      <c r="B565" s="7"/>
      <c r="C565" s="7"/>
      <c r="D565" s="665"/>
      <c r="E565" s="690"/>
      <c r="F565" s="691"/>
      <c r="G565" s="691"/>
      <c r="H565" s="693"/>
      <c r="I565" s="693"/>
      <c r="J565" s="553"/>
      <c r="K565" s="556"/>
      <c r="L565" s="556"/>
      <c r="M565" s="556"/>
      <c r="N565" s="564"/>
      <c r="O565" s="564"/>
      <c r="P565" s="564"/>
      <c r="Q565" s="565"/>
    </row>
    <row r="566" spans="1:17" ht="13.5" thickBot="1" x14ac:dyDescent="0.25">
      <c r="A566" s="128"/>
      <c r="B566" s="12"/>
      <c r="C566" s="12"/>
      <c r="D566" s="668"/>
      <c r="E566" s="694"/>
      <c r="F566" s="695"/>
      <c r="G566" s="695"/>
      <c r="H566" s="695"/>
      <c r="I566" s="695"/>
      <c r="J566" s="566"/>
      <c r="K566" s="566"/>
      <c r="L566" s="566"/>
      <c r="M566" s="566"/>
      <c r="N566" s="566"/>
      <c r="O566" s="566"/>
      <c r="P566" s="566"/>
      <c r="Q566" s="567"/>
    </row>
    <row r="567" spans="1:17" x14ac:dyDescent="0.2">
      <c r="A567" s="129"/>
      <c r="B567" s="73"/>
      <c r="C567" s="73"/>
      <c r="D567" s="665"/>
      <c r="E567" s="750" t="s">
        <v>0</v>
      </c>
      <c r="F567" s="751"/>
      <c r="G567" s="751"/>
      <c r="H567" s="751"/>
      <c r="I567" s="752"/>
      <c r="J567" s="744" t="s">
        <v>1</v>
      </c>
      <c r="K567" s="756"/>
      <c r="L567" s="744" t="s">
        <v>2</v>
      </c>
      <c r="M567" s="756"/>
      <c r="N567" s="564"/>
      <c r="O567" s="564"/>
      <c r="P567" s="744" t="s">
        <v>3</v>
      </c>
      <c r="Q567" s="745"/>
    </row>
    <row r="568" spans="1:17" ht="13.5" thickBot="1" x14ac:dyDescent="0.25">
      <c r="A568" s="128"/>
      <c r="B568" s="12" t="s">
        <v>27</v>
      </c>
      <c r="C568" s="12"/>
      <c r="D568" s="668"/>
      <c r="E568" s="753"/>
      <c r="F568" s="754"/>
      <c r="G568" s="754"/>
      <c r="H568" s="754"/>
      <c r="I568" s="755"/>
      <c r="J568" s="757"/>
      <c r="K568" s="758"/>
      <c r="L568" s="757"/>
      <c r="M568" s="758"/>
      <c r="N568" s="566"/>
      <c r="O568" s="566"/>
      <c r="P568" s="746"/>
      <c r="Q568" s="747"/>
    </row>
    <row r="569" spans="1:17" ht="13.5" thickBot="1" x14ac:dyDescent="0.25">
      <c r="A569" s="130"/>
      <c r="B569" s="36"/>
      <c r="C569" s="36"/>
      <c r="D569" s="669"/>
      <c r="E569" s="693"/>
      <c r="F569" s="693"/>
      <c r="G569" s="693"/>
      <c r="H569" s="693"/>
      <c r="I569" s="693"/>
      <c r="J569" s="553"/>
      <c r="K569" s="553"/>
      <c r="L569" s="553"/>
      <c r="M569" s="553"/>
      <c r="N569" s="553"/>
      <c r="O569" s="553"/>
      <c r="P569" s="553"/>
      <c r="Q569" s="568"/>
    </row>
    <row r="570" spans="1:17" x14ac:dyDescent="0.2">
      <c r="A570" s="131" t="s">
        <v>4</v>
      </c>
      <c r="B570" s="748" t="s">
        <v>5</v>
      </c>
      <c r="C570" s="15" t="s">
        <v>6</v>
      </c>
      <c r="D570" s="670" t="s">
        <v>7</v>
      </c>
      <c r="E570" s="696" t="s">
        <v>44</v>
      </c>
      <c r="F570" s="697" t="s">
        <v>40</v>
      </c>
      <c r="G570" s="697" t="s">
        <v>46</v>
      </c>
      <c r="H570" s="697" t="s">
        <v>48</v>
      </c>
      <c r="I570" s="698" t="s">
        <v>9</v>
      </c>
      <c r="J570" s="569" t="s">
        <v>8</v>
      </c>
      <c r="K570" s="571" t="s">
        <v>10</v>
      </c>
      <c r="L570" s="569" t="s">
        <v>8</v>
      </c>
      <c r="M570" s="571" t="s">
        <v>11</v>
      </c>
      <c r="N570" s="570" t="s">
        <v>22</v>
      </c>
      <c r="O570" s="570" t="s">
        <v>12</v>
      </c>
      <c r="P570" s="570" t="s">
        <v>23</v>
      </c>
      <c r="Q570" s="572"/>
    </row>
    <row r="571" spans="1:17" ht="13.5" thickBot="1" x14ac:dyDescent="0.25">
      <c r="A571" s="132" t="s">
        <v>13</v>
      </c>
      <c r="B571" s="749"/>
      <c r="C571" s="17" t="s">
        <v>14</v>
      </c>
      <c r="D571" s="671" t="s">
        <v>15</v>
      </c>
      <c r="E571" s="699" t="s">
        <v>45</v>
      </c>
      <c r="F571" s="700" t="s">
        <v>20</v>
      </c>
      <c r="G571" s="700" t="s">
        <v>47</v>
      </c>
      <c r="H571" s="704">
        <f>$H$8</f>
        <v>0</v>
      </c>
      <c r="I571" s="705">
        <f>$I$8</f>
        <v>0</v>
      </c>
      <c r="J571" s="573" t="s">
        <v>16</v>
      </c>
      <c r="K571" s="575"/>
      <c r="L571" s="573" t="s">
        <v>16</v>
      </c>
      <c r="M571" s="575" t="s">
        <v>17</v>
      </c>
      <c r="N571" s="574" t="s">
        <v>16</v>
      </c>
      <c r="O571" s="574"/>
      <c r="P571" s="574" t="s">
        <v>16</v>
      </c>
      <c r="Q571" s="576"/>
    </row>
    <row r="572" spans="1:17" x14ac:dyDescent="0.2">
      <c r="A572" s="277"/>
      <c r="B572" s="174"/>
      <c r="C572" s="149"/>
      <c r="D572" s="672"/>
      <c r="E572" s="146"/>
      <c r="F572" s="534">
        <f t="shared" ref="F572:F596" si="161">SUM(D572*E572/60)</f>
        <v>0</v>
      </c>
      <c r="G572" s="535">
        <f t="shared" ref="G572:G596" si="162">SUM(F572*$B$4)</f>
        <v>0</v>
      </c>
      <c r="H572" s="534">
        <f t="shared" ref="H572:H596" si="163">G572*$H$8</f>
        <v>0</v>
      </c>
      <c r="I572" s="536">
        <f t="shared" ref="I572:I596" si="164">(G572+H572)*$I$8</f>
        <v>0</v>
      </c>
      <c r="J572" s="183"/>
      <c r="K572" s="536">
        <f t="shared" ref="K572:K595" si="165">SUM(D572*J572)</f>
        <v>0</v>
      </c>
      <c r="L572" s="183"/>
      <c r="M572" s="536">
        <f t="shared" ref="M572:M596" si="166">SUM(D572*L572)</f>
        <v>0</v>
      </c>
      <c r="N572" s="534">
        <f>SUM(G572+H572+I572+K572+M572)</f>
        <v>0</v>
      </c>
      <c r="O572" s="534" t="e">
        <f>omkostninger!$K$34</f>
        <v>#DIV/0!</v>
      </c>
      <c r="P572" s="534" t="e">
        <f>SUM(O572*N572)</f>
        <v>#DIV/0!</v>
      </c>
      <c r="Q572" s="538" t="e">
        <f t="shared" ref="Q572:Q596" si="167">SUM(D572/P572)</f>
        <v>#DIV/0!</v>
      </c>
    </row>
    <row r="573" spans="1:17" x14ac:dyDescent="0.2">
      <c r="A573" s="278"/>
      <c r="B573" s="155"/>
      <c r="C573" s="153"/>
      <c r="D573" s="673"/>
      <c r="E573" s="144"/>
      <c r="F573" s="534">
        <f t="shared" si="161"/>
        <v>0</v>
      </c>
      <c r="G573" s="535">
        <f t="shared" si="162"/>
        <v>0</v>
      </c>
      <c r="H573" s="534">
        <f t="shared" si="163"/>
        <v>0</v>
      </c>
      <c r="I573" s="536">
        <f t="shared" si="164"/>
        <v>0</v>
      </c>
      <c r="J573" s="188"/>
      <c r="K573" s="536">
        <f t="shared" si="165"/>
        <v>0</v>
      </c>
      <c r="L573" s="188"/>
      <c r="M573" s="536">
        <f t="shared" si="166"/>
        <v>0</v>
      </c>
      <c r="N573" s="534">
        <f t="shared" ref="N573:N596" si="168">SUM(G573+H573+I573+K573+M573)</f>
        <v>0</v>
      </c>
      <c r="O573" s="534" t="e">
        <f>omkostninger!$K$34</f>
        <v>#DIV/0!</v>
      </c>
      <c r="P573" s="534" t="e">
        <f t="shared" ref="P573:P596" si="169">SUM(O573*N573)</f>
        <v>#DIV/0!</v>
      </c>
      <c r="Q573" s="538" t="e">
        <f t="shared" si="167"/>
        <v>#DIV/0!</v>
      </c>
    </row>
    <row r="574" spans="1:17" x14ac:dyDescent="0.2">
      <c r="A574" s="277"/>
      <c r="B574" s="174"/>
      <c r="C574" s="149"/>
      <c r="D574" s="672"/>
      <c r="E574" s="146"/>
      <c r="F574" s="534">
        <f t="shared" si="161"/>
        <v>0</v>
      </c>
      <c r="G574" s="535">
        <f t="shared" si="162"/>
        <v>0</v>
      </c>
      <c r="H574" s="534">
        <f t="shared" si="163"/>
        <v>0</v>
      </c>
      <c r="I574" s="536">
        <f t="shared" si="164"/>
        <v>0</v>
      </c>
      <c r="J574" s="183"/>
      <c r="K574" s="536">
        <f t="shared" si="165"/>
        <v>0</v>
      </c>
      <c r="L574" s="183"/>
      <c r="M574" s="536">
        <f t="shared" si="166"/>
        <v>0</v>
      </c>
      <c r="N574" s="534">
        <f t="shared" si="168"/>
        <v>0</v>
      </c>
      <c r="O574" s="534" t="e">
        <f>omkostninger!$K$34</f>
        <v>#DIV/0!</v>
      </c>
      <c r="P574" s="534" t="e">
        <f t="shared" si="169"/>
        <v>#DIV/0!</v>
      </c>
      <c r="Q574" s="538" t="e">
        <f t="shared" si="167"/>
        <v>#DIV/0!</v>
      </c>
    </row>
    <row r="575" spans="1:17" x14ac:dyDescent="0.2">
      <c r="A575" s="278"/>
      <c r="B575" s="155"/>
      <c r="C575" s="153"/>
      <c r="D575" s="673"/>
      <c r="E575" s="144"/>
      <c r="F575" s="534">
        <f t="shared" si="161"/>
        <v>0</v>
      </c>
      <c r="G575" s="535">
        <f t="shared" si="162"/>
        <v>0</v>
      </c>
      <c r="H575" s="534">
        <f t="shared" si="163"/>
        <v>0</v>
      </c>
      <c r="I575" s="536">
        <f t="shared" si="164"/>
        <v>0</v>
      </c>
      <c r="J575" s="188"/>
      <c r="K575" s="536">
        <f t="shared" si="165"/>
        <v>0</v>
      </c>
      <c r="L575" s="188"/>
      <c r="M575" s="536">
        <f t="shared" si="166"/>
        <v>0</v>
      </c>
      <c r="N575" s="534">
        <f t="shared" si="168"/>
        <v>0</v>
      </c>
      <c r="O575" s="534" t="e">
        <f>omkostninger!$K$34</f>
        <v>#DIV/0!</v>
      </c>
      <c r="P575" s="534" t="e">
        <f t="shared" si="169"/>
        <v>#DIV/0!</v>
      </c>
      <c r="Q575" s="538" t="e">
        <f t="shared" si="167"/>
        <v>#DIV/0!</v>
      </c>
    </row>
    <row r="576" spans="1:17" x14ac:dyDescent="0.2">
      <c r="A576" s="277"/>
      <c r="B576" s="174"/>
      <c r="C576" s="149"/>
      <c r="D576" s="672"/>
      <c r="E576" s="146"/>
      <c r="F576" s="534">
        <f t="shared" si="161"/>
        <v>0</v>
      </c>
      <c r="G576" s="535">
        <f t="shared" si="162"/>
        <v>0</v>
      </c>
      <c r="H576" s="534">
        <f t="shared" si="163"/>
        <v>0</v>
      </c>
      <c r="I576" s="536">
        <f t="shared" si="164"/>
        <v>0</v>
      </c>
      <c r="J576" s="183"/>
      <c r="K576" s="536">
        <f t="shared" si="165"/>
        <v>0</v>
      </c>
      <c r="L576" s="183"/>
      <c r="M576" s="536">
        <f t="shared" si="166"/>
        <v>0</v>
      </c>
      <c r="N576" s="534">
        <f t="shared" si="168"/>
        <v>0</v>
      </c>
      <c r="O576" s="534" t="e">
        <f>omkostninger!$K$34</f>
        <v>#DIV/0!</v>
      </c>
      <c r="P576" s="534" t="e">
        <f t="shared" si="169"/>
        <v>#DIV/0!</v>
      </c>
      <c r="Q576" s="538" t="e">
        <f t="shared" si="167"/>
        <v>#DIV/0!</v>
      </c>
    </row>
    <row r="577" spans="1:18" x14ac:dyDescent="0.2">
      <c r="A577" s="278"/>
      <c r="B577" s="155"/>
      <c r="C577" s="153"/>
      <c r="D577" s="673"/>
      <c r="E577" s="144"/>
      <c r="F577" s="534">
        <f t="shared" si="161"/>
        <v>0</v>
      </c>
      <c r="G577" s="535">
        <f t="shared" si="162"/>
        <v>0</v>
      </c>
      <c r="H577" s="534">
        <f t="shared" si="163"/>
        <v>0</v>
      </c>
      <c r="I577" s="536">
        <f t="shared" si="164"/>
        <v>0</v>
      </c>
      <c r="J577" s="188"/>
      <c r="K577" s="536">
        <f t="shared" si="165"/>
        <v>0</v>
      </c>
      <c r="L577" s="188"/>
      <c r="M577" s="536">
        <f t="shared" si="166"/>
        <v>0</v>
      </c>
      <c r="N577" s="534">
        <f t="shared" si="168"/>
        <v>0</v>
      </c>
      <c r="O577" s="534" t="e">
        <f>omkostninger!$K$34</f>
        <v>#DIV/0!</v>
      </c>
      <c r="P577" s="534" t="e">
        <f t="shared" si="169"/>
        <v>#DIV/0!</v>
      </c>
      <c r="Q577" s="538" t="e">
        <f t="shared" si="167"/>
        <v>#DIV/0!</v>
      </c>
    </row>
    <row r="578" spans="1:18" x14ac:dyDescent="0.2">
      <c r="A578" s="279"/>
      <c r="B578" s="185"/>
      <c r="C578" s="156"/>
      <c r="D578" s="672"/>
      <c r="E578" s="145"/>
      <c r="F578" s="534">
        <f t="shared" si="161"/>
        <v>0</v>
      </c>
      <c r="G578" s="535">
        <f t="shared" si="162"/>
        <v>0</v>
      </c>
      <c r="H578" s="534">
        <f t="shared" si="163"/>
        <v>0</v>
      </c>
      <c r="I578" s="536">
        <f t="shared" si="164"/>
        <v>0</v>
      </c>
      <c r="J578" s="183"/>
      <c r="K578" s="536">
        <f t="shared" si="165"/>
        <v>0</v>
      </c>
      <c r="L578" s="539"/>
      <c r="M578" s="536">
        <f t="shared" si="166"/>
        <v>0</v>
      </c>
      <c r="N578" s="534">
        <f t="shared" si="168"/>
        <v>0</v>
      </c>
      <c r="O578" s="534" t="e">
        <f>omkostninger!$K$34</f>
        <v>#DIV/0!</v>
      </c>
      <c r="P578" s="534" t="e">
        <f t="shared" si="169"/>
        <v>#DIV/0!</v>
      </c>
      <c r="Q578" s="538" t="e">
        <f t="shared" si="167"/>
        <v>#DIV/0!</v>
      </c>
      <c r="R578" s="103"/>
    </row>
    <row r="579" spans="1:18" x14ac:dyDescent="0.2">
      <c r="A579" s="278"/>
      <c r="B579" s="155"/>
      <c r="C579" s="153"/>
      <c r="D579" s="673"/>
      <c r="E579" s="144"/>
      <c r="F579" s="534">
        <f t="shared" si="161"/>
        <v>0</v>
      </c>
      <c r="G579" s="535">
        <f t="shared" si="162"/>
        <v>0</v>
      </c>
      <c r="H579" s="534">
        <f t="shared" si="163"/>
        <v>0</v>
      </c>
      <c r="I579" s="536">
        <f t="shared" si="164"/>
        <v>0</v>
      </c>
      <c r="J579" s="188"/>
      <c r="K579" s="536">
        <f t="shared" si="165"/>
        <v>0</v>
      </c>
      <c r="L579" s="188"/>
      <c r="M579" s="536">
        <f t="shared" si="166"/>
        <v>0</v>
      </c>
      <c r="N579" s="534">
        <f t="shared" si="168"/>
        <v>0</v>
      </c>
      <c r="O579" s="534" t="e">
        <f>omkostninger!$K$34</f>
        <v>#DIV/0!</v>
      </c>
      <c r="P579" s="534" t="e">
        <f t="shared" si="169"/>
        <v>#DIV/0!</v>
      </c>
      <c r="Q579" s="538" t="e">
        <f t="shared" si="167"/>
        <v>#DIV/0!</v>
      </c>
    </row>
    <row r="580" spans="1:18" x14ac:dyDescent="0.2">
      <c r="A580" s="277"/>
      <c r="B580" s="185"/>
      <c r="C580" s="156"/>
      <c r="D580" s="672"/>
      <c r="E580" s="146"/>
      <c r="F580" s="534">
        <f t="shared" si="161"/>
        <v>0</v>
      </c>
      <c r="G580" s="535">
        <f t="shared" si="162"/>
        <v>0</v>
      </c>
      <c r="H580" s="534">
        <f t="shared" si="163"/>
        <v>0</v>
      </c>
      <c r="I580" s="536">
        <f t="shared" si="164"/>
        <v>0</v>
      </c>
      <c r="J580" s="183"/>
      <c r="K580" s="536">
        <f t="shared" si="165"/>
        <v>0</v>
      </c>
      <c r="L580" s="183"/>
      <c r="M580" s="536">
        <f t="shared" si="166"/>
        <v>0</v>
      </c>
      <c r="N580" s="534">
        <f t="shared" si="168"/>
        <v>0</v>
      </c>
      <c r="O580" s="534" t="e">
        <f>omkostninger!$K$34</f>
        <v>#DIV/0!</v>
      </c>
      <c r="P580" s="534" t="e">
        <f t="shared" si="169"/>
        <v>#DIV/0!</v>
      </c>
      <c r="Q580" s="538" t="e">
        <f t="shared" si="167"/>
        <v>#DIV/0!</v>
      </c>
    </row>
    <row r="581" spans="1:18" x14ac:dyDescent="0.2">
      <c r="A581" s="278"/>
      <c r="B581" s="155"/>
      <c r="C581" s="153"/>
      <c r="D581" s="673"/>
      <c r="E581" s="144"/>
      <c r="F581" s="534">
        <f t="shared" si="161"/>
        <v>0</v>
      </c>
      <c r="G581" s="535">
        <f t="shared" si="162"/>
        <v>0</v>
      </c>
      <c r="H581" s="534">
        <f t="shared" si="163"/>
        <v>0</v>
      </c>
      <c r="I581" s="536">
        <f t="shared" si="164"/>
        <v>0</v>
      </c>
      <c r="J581" s="188"/>
      <c r="K581" s="536">
        <f t="shared" si="165"/>
        <v>0</v>
      </c>
      <c r="L581" s="188"/>
      <c r="M581" s="536">
        <f t="shared" si="166"/>
        <v>0</v>
      </c>
      <c r="N581" s="534">
        <f t="shared" si="168"/>
        <v>0</v>
      </c>
      <c r="O581" s="534" t="e">
        <f>omkostninger!$K$34</f>
        <v>#DIV/0!</v>
      </c>
      <c r="P581" s="534" t="e">
        <f t="shared" si="169"/>
        <v>#DIV/0!</v>
      </c>
      <c r="Q581" s="538" t="e">
        <f t="shared" si="167"/>
        <v>#DIV/0!</v>
      </c>
    </row>
    <row r="582" spans="1:18" x14ac:dyDescent="0.2">
      <c r="A582" s="277"/>
      <c r="B582" s="174"/>
      <c r="C582" s="149"/>
      <c r="D582" s="672"/>
      <c r="E582" s="146"/>
      <c r="F582" s="534">
        <f t="shared" si="161"/>
        <v>0</v>
      </c>
      <c r="G582" s="535">
        <f t="shared" si="162"/>
        <v>0</v>
      </c>
      <c r="H582" s="534">
        <f t="shared" si="163"/>
        <v>0</v>
      </c>
      <c r="I582" s="536">
        <f t="shared" si="164"/>
        <v>0</v>
      </c>
      <c r="J582" s="183"/>
      <c r="K582" s="536">
        <f t="shared" si="165"/>
        <v>0</v>
      </c>
      <c r="L582" s="183"/>
      <c r="M582" s="536">
        <f t="shared" si="166"/>
        <v>0</v>
      </c>
      <c r="N582" s="534">
        <f t="shared" si="168"/>
        <v>0</v>
      </c>
      <c r="O582" s="534" t="e">
        <f>omkostninger!$K$34</f>
        <v>#DIV/0!</v>
      </c>
      <c r="P582" s="534" t="e">
        <f t="shared" si="169"/>
        <v>#DIV/0!</v>
      </c>
      <c r="Q582" s="538" t="e">
        <f t="shared" si="167"/>
        <v>#DIV/0!</v>
      </c>
    </row>
    <row r="583" spans="1:18" x14ac:dyDescent="0.2">
      <c r="A583" s="278"/>
      <c r="B583" s="155"/>
      <c r="C583" s="153"/>
      <c r="D583" s="673"/>
      <c r="E583" s="144"/>
      <c r="F583" s="534">
        <f t="shared" si="161"/>
        <v>0</v>
      </c>
      <c r="G583" s="535">
        <f t="shared" si="162"/>
        <v>0</v>
      </c>
      <c r="H583" s="534">
        <f t="shared" si="163"/>
        <v>0</v>
      </c>
      <c r="I583" s="536">
        <f t="shared" si="164"/>
        <v>0</v>
      </c>
      <c r="J583" s="188"/>
      <c r="K583" s="536">
        <f t="shared" si="165"/>
        <v>0</v>
      </c>
      <c r="L583" s="188"/>
      <c r="M583" s="536">
        <f t="shared" si="166"/>
        <v>0</v>
      </c>
      <c r="N583" s="534">
        <f t="shared" si="168"/>
        <v>0</v>
      </c>
      <c r="O583" s="534" t="e">
        <f>omkostninger!$K$34</f>
        <v>#DIV/0!</v>
      </c>
      <c r="P583" s="534" t="e">
        <f t="shared" si="169"/>
        <v>#DIV/0!</v>
      </c>
      <c r="Q583" s="538" t="e">
        <f t="shared" si="167"/>
        <v>#DIV/0!</v>
      </c>
    </row>
    <row r="584" spans="1:18" x14ac:dyDescent="0.2">
      <c r="A584" s="277"/>
      <c r="B584" s="174"/>
      <c r="C584" s="149"/>
      <c r="D584" s="672"/>
      <c r="E584" s="146"/>
      <c r="F584" s="534">
        <f t="shared" si="161"/>
        <v>0</v>
      </c>
      <c r="G584" s="535">
        <f t="shared" si="162"/>
        <v>0</v>
      </c>
      <c r="H584" s="534">
        <f t="shared" si="163"/>
        <v>0</v>
      </c>
      <c r="I584" s="536">
        <f t="shared" si="164"/>
        <v>0</v>
      </c>
      <c r="J584" s="183"/>
      <c r="K584" s="536">
        <f t="shared" si="165"/>
        <v>0</v>
      </c>
      <c r="L584" s="183"/>
      <c r="M584" s="536">
        <f t="shared" si="166"/>
        <v>0</v>
      </c>
      <c r="N584" s="534">
        <f t="shared" si="168"/>
        <v>0</v>
      </c>
      <c r="O584" s="534" t="e">
        <f>omkostninger!$K$34</f>
        <v>#DIV/0!</v>
      </c>
      <c r="P584" s="534" t="e">
        <f t="shared" si="169"/>
        <v>#DIV/0!</v>
      </c>
      <c r="Q584" s="538" t="e">
        <f t="shared" si="167"/>
        <v>#DIV/0!</v>
      </c>
    </row>
    <row r="585" spans="1:18" x14ac:dyDescent="0.2">
      <c r="A585" s="278"/>
      <c r="B585" s="155"/>
      <c r="C585" s="153"/>
      <c r="D585" s="673"/>
      <c r="E585" s="144"/>
      <c r="F585" s="534">
        <f t="shared" si="161"/>
        <v>0</v>
      </c>
      <c r="G585" s="535">
        <f t="shared" si="162"/>
        <v>0</v>
      </c>
      <c r="H585" s="534">
        <f t="shared" si="163"/>
        <v>0</v>
      </c>
      <c r="I585" s="536">
        <f t="shared" si="164"/>
        <v>0</v>
      </c>
      <c r="J585" s="188"/>
      <c r="K585" s="536">
        <f t="shared" si="165"/>
        <v>0</v>
      </c>
      <c r="L585" s="188"/>
      <c r="M585" s="536">
        <f t="shared" si="166"/>
        <v>0</v>
      </c>
      <c r="N585" s="534">
        <f t="shared" si="168"/>
        <v>0</v>
      </c>
      <c r="O585" s="534" t="e">
        <f>omkostninger!$K$34</f>
        <v>#DIV/0!</v>
      </c>
      <c r="P585" s="534" t="e">
        <f t="shared" si="169"/>
        <v>#DIV/0!</v>
      </c>
      <c r="Q585" s="538" t="e">
        <f t="shared" si="167"/>
        <v>#DIV/0!</v>
      </c>
    </row>
    <row r="586" spans="1:18" x14ac:dyDescent="0.2">
      <c r="A586" s="277"/>
      <c r="B586" s="174"/>
      <c r="C586" s="149"/>
      <c r="D586" s="672"/>
      <c r="E586" s="146"/>
      <c r="F586" s="534">
        <f t="shared" si="161"/>
        <v>0</v>
      </c>
      <c r="G586" s="535">
        <f t="shared" si="162"/>
        <v>0</v>
      </c>
      <c r="H586" s="534">
        <f t="shared" si="163"/>
        <v>0</v>
      </c>
      <c r="I586" s="536">
        <f t="shared" si="164"/>
        <v>0</v>
      </c>
      <c r="J586" s="539"/>
      <c r="K586" s="536">
        <f t="shared" si="165"/>
        <v>0</v>
      </c>
      <c r="L586" s="539"/>
      <c r="M586" s="536">
        <f t="shared" si="166"/>
        <v>0</v>
      </c>
      <c r="N586" s="534">
        <f t="shared" si="168"/>
        <v>0</v>
      </c>
      <c r="O586" s="534" t="e">
        <f>omkostninger!$K$34</f>
        <v>#DIV/0!</v>
      </c>
      <c r="P586" s="534" t="e">
        <f t="shared" si="169"/>
        <v>#DIV/0!</v>
      </c>
      <c r="Q586" s="538" t="e">
        <f t="shared" si="167"/>
        <v>#DIV/0!</v>
      </c>
    </row>
    <row r="587" spans="1:18" x14ac:dyDescent="0.2">
      <c r="A587" s="278"/>
      <c r="B587" s="155"/>
      <c r="C587" s="153"/>
      <c r="D587" s="673"/>
      <c r="E587" s="144"/>
      <c r="F587" s="534">
        <f t="shared" si="161"/>
        <v>0</v>
      </c>
      <c r="G587" s="535">
        <f t="shared" si="162"/>
        <v>0</v>
      </c>
      <c r="H587" s="534">
        <f t="shared" si="163"/>
        <v>0</v>
      </c>
      <c r="I587" s="536">
        <f t="shared" si="164"/>
        <v>0</v>
      </c>
      <c r="J587" s="188"/>
      <c r="K587" s="536">
        <f t="shared" si="165"/>
        <v>0</v>
      </c>
      <c r="L587" s="188"/>
      <c r="M587" s="536">
        <f t="shared" si="166"/>
        <v>0</v>
      </c>
      <c r="N587" s="534">
        <f t="shared" si="168"/>
        <v>0</v>
      </c>
      <c r="O587" s="534" t="e">
        <f>omkostninger!$K$34</f>
        <v>#DIV/0!</v>
      </c>
      <c r="P587" s="534" t="e">
        <f t="shared" si="169"/>
        <v>#DIV/0!</v>
      </c>
      <c r="Q587" s="538" t="e">
        <f t="shared" si="167"/>
        <v>#DIV/0!</v>
      </c>
    </row>
    <row r="588" spans="1:18" x14ac:dyDescent="0.2">
      <c r="A588" s="277"/>
      <c r="B588" s="174"/>
      <c r="C588" s="149"/>
      <c r="D588" s="672"/>
      <c r="E588" s="146"/>
      <c r="F588" s="534">
        <f t="shared" si="161"/>
        <v>0</v>
      </c>
      <c r="G588" s="535">
        <f t="shared" si="162"/>
        <v>0</v>
      </c>
      <c r="H588" s="534">
        <f t="shared" si="163"/>
        <v>0</v>
      </c>
      <c r="I588" s="536">
        <f t="shared" si="164"/>
        <v>0</v>
      </c>
      <c r="J588" s="183"/>
      <c r="K588" s="536">
        <f t="shared" si="165"/>
        <v>0</v>
      </c>
      <c r="L588" s="183"/>
      <c r="M588" s="536">
        <f t="shared" si="166"/>
        <v>0</v>
      </c>
      <c r="N588" s="534">
        <f t="shared" si="168"/>
        <v>0</v>
      </c>
      <c r="O588" s="534" t="e">
        <f>omkostninger!$K$34</f>
        <v>#DIV/0!</v>
      </c>
      <c r="P588" s="534" t="e">
        <f t="shared" si="169"/>
        <v>#DIV/0!</v>
      </c>
      <c r="Q588" s="538" t="e">
        <f t="shared" si="167"/>
        <v>#DIV/0!</v>
      </c>
      <c r="R588" s="103"/>
    </row>
    <row r="589" spans="1:18" x14ac:dyDescent="0.2">
      <c r="A589" s="278"/>
      <c r="B589" s="155"/>
      <c r="C589" s="153"/>
      <c r="D589" s="673"/>
      <c r="E589" s="144"/>
      <c r="F589" s="534">
        <f t="shared" si="161"/>
        <v>0</v>
      </c>
      <c r="G589" s="535">
        <f t="shared" si="162"/>
        <v>0</v>
      </c>
      <c r="H589" s="534">
        <f t="shared" si="163"/>
        <v>0</v>
      </c>
      <c r="I589" s="536">
        <f t="shared" si="164"/>
        <v>0</v>
      </c>
      <c r="J589" s="188"/>
      <c r="K589" s="536">
        <f t="shared" si="165"/>
        <v>0</v>
      </c>
      <c r="L589" s="188"/>
      <c r="M589" s="536">
        <f t="shared" si="166"/>
        <v>0</v>
      </c>
      <c r="N589" s="534">
        <f t="shared" si="168"/>
        <v>0</v>
      </c>
      <c r="O589" s="534" t="e">
        <f>omkostninger!$K$34</f>
        <v>#DIV/0!</v>
      </c>
      <c r="P589" s="534" t="e">
        <f t="shared" si="169"/>
        <v>#DIV/0!</v>
      </c>
      <c r="Q589" s="538" t="e">
        <f t="shared" si="167"/>
        <v>#DIV/0!</v>
      </c>
    </row>
    <row r="590" spans="1:18" x14ac:dyDescent="0.2">
      <c r="A590" s="277"/>
      <c r="B590" s="174"/>
      <c r="C590" s="149"/>
      <c r="D590" s="672"/>
      <c r="E590" s="146"/>
      <c r="F590" s="534">
        <f t="shared" si="161"/>
        <v>0</v>
      </c>
      <c r="G590" s="535">
        <f t="shared" si="162"/>
        <v>0</v>
      </c>
      <c r="H590" s="534">
        <f t="shared" si="163"/>
        <v>0</v>
      </c>
      <c r="I590" s="536">
        <f t="shared" si="164"/>
        <v>0</v>
      </c>
      <c r="J590" s="183"/>
      <c r="K590" s="536">
        <f t="shared" si="165"/>
        <v>0</v>
      </c>
      <c r="L590" s="183"/>
      <c r="M590" s="536">
        <f t="shared" si="166"/>
        <v>0</v>
      </c>
      <c r="N590" s="534">
        <f t="shared" si="168"/>
        <v>0</v>
      </c>
      <c r="O590" s="534" t="e">
        <f>omkostninger!$K$34</f>
        <v>#DIV/0!</v>
      </c>
      <c r="P590" s="534" t="e">
        <f t="shared" si="169"/>
        <v>#DIV/0!</v>
      </c>
      <c r="Q590" s="538" t="e">
        <f t="shared" si="167"/>
        <v>#DIV/0!</v>
      </c>
    </row>
    <row r="591" spans="1:18" x14ac:dyDescent="0.2">
      <c r="A591" s="278"/>
      <c r="B591" s="155"/>
      <c r="C591" s="153"/>
      <c r="D591" s="673"/>
      <c r="E591" s="144"/>
      <c r="F591" s="534">
        <f t="shared" si="161"/>
        <v>0</v>
      </c>
      <c r="G591" s="535">
        <f t="shared" si="162"/>
        <v>0</v>
      </c>
      <c r="H591" s="534">
        <f t="shared" si="163"/>
        <v>0</v>
      </c>
      <c r="I591" s="536">
        <f t="shared" si="164"/>
        <v>0</v>
      </c>
      <c r="J591" s="188"/>
      <c r="K591" s="536">
        <f t="shared" si="165"/>
        <v>0</v>
      </c>
      <c r="L591" s="188"/>
      <c r="M591" s="536">
        <f t="shared" si="166"/>
        <v>0</v>
      </c>
      <c r="N591" s="534">
        <f t="shared" si="168"/>
        <v>0</v>
      </c>
      <c r="O591" s="534" t="e">
        <f>omkostninger!$K$34</f>
        <v>#DIV/0!</v>
      </c>
      <c r="P591" s="534" t="e">
        <f t="shared" si="169"/>
        <v>#DIV/0!</v>
      </c>
      <c r="Q591" s="538" t="e">
        <f t="shared" si="167"/>
        <v>#DIV/0!</v>
      </c>
    </row>
    <row r="592" spans="1:18" x14ac:dyDescent="0.2">
      <c r="A592" s="277"/>
      <c r="B592" s="174"/>
      <c r="C592" s="149"/>
      <c r="D592" s="672"/>
      <c r="E592" s="146"/>
      <c r="F592" s="534">
        <f t="shared" si="161"/>
        <v>0</v>
      </c>
      <c r="G592" s="535">
        <f t="shared" si="162"/>
        <v>0</v>
      </c>
      <c r="H592" s="534">
        <f t="shared" si="163"/>
        <v>0</v>
      </c>
      <c r="I592" s="536">
        <f t="shared" si="164"/>
        <v>0</v>
      </c>
      <c r="J592" s="183"/>
      <c r="K592" s="536">
        <f t="shared" si="165"/>
        <v>0</v>
      </c>
      <c r="L592" s="183"/>
      <c r="M592" s="536">
        <f t="shared" si="166"/>
        <v>0</v>
      </c>
      <c r="N592" s="534">
        <f t="shared" si="168"/>
        <v>0</v>
      </c>
      <c r="O592" s="534" t="e">
        <f>omkostninger!$K$34</f>
        <v>#DIV/0!</v>
      </c>
      <c r="P592" s="534" t="e">
        <f t="shared" si="169"/>
        <v>#DIV/0!</v>
      </c>
      <c r="Q592" s="538" t="e">
        <f t="shared" si="167"/>
        <v>#DIV/0!</v>
      </c>
    </row>
    <row r="593" spans="1:17" x14ac:dyDescent="0.2">
      <c r="A593" s="278"/>
      <c r="B593" s="155"/>
      <c r="C593" s="153"/>
      <c r="D593" s="673"/>
      <c r="E593" s="144"/>
      <c r="F593" s="534">
        <f t="shared" si="161"/>
        <v>0</v>
      </c>
      <c r="G593" s="535">
        <f t="shared" si="162"/>
        <v>0</v>
      </c>
      <c r="H593" s="534">
        <f t="shared" si="163"/>
        <v>0</v>
      </c>
      <c r="I593" s="536">
        <f t="shared" si="164"/>
        <v>0</v>
      </c>
      <c r="J593" s="188"/>
      <c r="K593" s="536">
        <f t="shared" si="165"/>
        <v>0</v>
      </c>
      <c r="L593" s="188"/>
      <c r="M593" s="536">
        <f t="shared" si="166"/>
        <v>0</v>
      </c>
      <c r="N593" s="534">
        <f t="shared" si="168"/>
        <v>0</v>
      </c>
      <c r="O593" s="534" t="e">
        <f>omkostninger!$K$34</f>
        <v>#DIV/0!</v>
      </c>
      <c r="P593" s="534" t="e">
        <f t="shared" si="169"/>
        <v>#DIV/0!</v>
      </c>
      <c r="Q593" s="538" t="e">
        <f t="shared" si="167"/>
        <v>#DIV/0!</v>
      </c>
    </row>
    <row r="594" spans="1:17" x14ac:dyDescent="0.2">
      <c r="A594" s="277"/>
      <c r="B594" s="174"/>
      <c r="C594" s="158"/>
      <c r="D594" s="674"/>
      <c r="E594" s="145"/>
      <c r="F594" s="534">
        <f t="shared" si="161"/>
        <v>0</v>
      </c>
      <c r="G594" s="535">
        <f t="shared" si="162"/>
        <v>0</v>
      </c>
      <c r="H594" s="534">
        <f t="shared" si="163"/>
        <v>0</v>
      </c>
      <c r="I594" s="536">
        <f t="shared" si="164"/>
        <v>0</v>
      </c>
      <c r="J594" s="539"/>
      <c r="K594" s="536">
        <f t="shared" si="165"/>
        <v>0</v>
      </c>
      <c r="L594" s="539"/>
      <c r="M594" s="536">
        <f t="shared" si="166"/>
        <v>0</v>
      </c>
      <c r="N594" s="534">
        <f t="shared" si="168"/>
        <v>0</v>
      </c>
      <c r="O594" s="534" t="e">
        <f>omkostninger!$K$34</f>
        <v>#DIV/0!</v>
      </c>
      <c r="P594" s="534" t="e">
        <f t="shared" si="169"/>
        <v>#DIV/0!</v>
      </c>
      <c r="Q594" s="538" t="e">
        <f t="shared" si="167"/>
        <v>#DIV/0!</v>
      </c>
    </row>
    <row r="595" spans="1:17" x14ac:dyDescent="0.2">
      <c r="A595" s="278"/>
      <c r="B595" s="155"/>
      <c r="C595" s="153"/>
      <c r="D595" s="673"/>
      <c r="E595" s="144"/>
      <c r="F595" s="534">
        <f t="shared" si="161"/>
        <v>0</v>
      </c>
      <c r="G595" s="535">
        <f t="shared" si="162"/>
        <v>0</v>
      </c>
      <c r="H595" s="534">
        <f t="shared" si="163"/>
        <v>0</v>
      </c>
      <c r="I595" s="536">
        <f t="shared" si="164"/>
        <v>0</v>
      </c>
      <c r="J595" s="188"/>
      <c r="K595" s="536">
        <f t="shared" si="165"/>
        <v>0</v>
      </c>
      <c r="L595" s="188"/>
      <c r="M595" s="536">
        <f t="shared" si="166"/>
        <v>0</v>
      </c>
      <c r="N595" s="534">
        <f t="shared" si="168"/>
        <v>0</v>
      </c>
      <c r="O595" s="534" t="e">
        <f>omkostninger!$K$34</f>
        <v>#DIV/0!</v>
      </c>
      <c r="P595" s="534" t="e">
        <f t="shared" si="169"/>
        <v>#DIV/0!</v>
      </c>
      <c r="Q595" s="538" t="e">
        <f t="shared" si="167"/>
        <v>#DIV/0!</v>
      </c>
    </row>
    <row r="596" spans="1:17" ht="13.5" thickBot="1" x14ac:dyDescent="0.25">
      <c r="A596" s="277"/>
      <c r="B596" s="174"/>
      <c r="C596" s="149"/>
      <c r="D596" s="672"/>
      <c r="E596" s="146"/>
      <c r="F596" s="534">
        <f t="shared" si="161"/>
        <v>0</v>
      </c>
      <c r="G596" s="535">
        <f t="shared" si="162"/>
        <v>0</v>
      </c>
      <c r="H596" s="534">
        <f t="shared" si="163"/>
        <v>0</v>
      </c>
      <c r="I596" s="536">
        <f t="shared" si="164"/>
        <v>0</v>
      </c>
      <c r="J596" s="183"/>
      <c r="K596" s="536">
        <f>SUM(D596*J596)</f>
        <v>0</v>
      </c>
      <c r="L596" s="183"/>
      <c r="M596" s="536">
        <f t="shared" si="166"/>
        <v>0</v>
      </c>
      <c r="N596" s="534">
        <f t="shared" si="168"/>
        <v>0</v>
      </c>
      <c r="O596" s="534" t="e">
        <f>omkostninger!$K$34</f>
        <v>#DIV/0!</v>
      </c>
      <c r="P596" s="534" t="e">
        <f t="shared" si="169"/>
        <v>#DIV/0!</v>
      </c>
      <c r="Q596" s="538" t="e">
        <f t="shared" si="167"/>
        <v>#DIV/0!</v>
      </c>
    </row>
    <row r="597" spans="1:17" ht="13.5" thickBot="1" x14ac:dyDescent="0.25">
      <c r="A597" s="134" t="s">
        <v>37</v>
      </c>
      <c r="B597" s="36"/>
      <c r="C597" s="70"/>
      <c r="D597" s="679"/>
      <c r="E597" s="71"/>
      <c r="F597" s="541">
        <f>SUM(F572:F596)</f>
        <v>0</v>
      </c>
      <c r="G597" s="541">
        <f>SUM(G572:G596)</f>
        <v>0</v>
      </c>
      <c r="H597" s="541">
        <f>SUM(H572:H596)</f>
        <v>0</v>
      </c>
      <c r="I597" s="541">
        <f>SUM(I572:I596)</f>
        <v>0</v>
      </c>
      <c r="J597" s="542"/>
      <c r="K597" s="541">
        <f>SUM(K572:K596)</f>
        <v>0</v>
      </c>
      <c r="L597" s="542"/>
      <c r="M597" s="541">
        <f>SUM(M572:M596)</f>
        <v>0</v>
      </c>
      <c r="N597" s="541">
        <f>SUM(N572:N596)</f>
        <v>0</v>
      </c>
      <c r="O597" s="543"/>
      <c r="P597" s="541" t="e">
        <f>SUM(P572:P596)</f>
        <v>#DIV/0!</v>
      </c>
      <c r="Q597" s="544"/>
    </row>
    <row r="598" spans="1:17" ht="13.5" thickBot="1" x14ac:dyDescent="0.25">
      <c r="A598" s="135"/>
      <c r="B598" s="110"/>
      <c r="C598" s="111"/>
      <c r="D598" s="663"/>
      <c r="E598" s="112"/>
      <c r="F598" s="545"/>
      <c r="G598" s="545"/>
      <c r="H598" s="545"/>
      <c r="I598" s="546"/>
      <c r="J598" s="547"/>
      <c r="K598" s="546"/>
      <c r="L598" s="547"/>
      <c r="M598" s="546"/>
      <c r="N598" s="548"/>
      <c r="O598" s="549"/>
      <c r="P598" s="545"/>
      <c r="Q598" s="550"/>
    </row>
    <row r="599" spans="1:17" ht="15.75" customHeight="1" thickTop="1" x14ac:dyDescent="0.3">
      <c r="A599" s="60"/>
      <c r="B599" s="61"/>
      <c r="C599" s="61"/>
      <c r="D599" s="664"/>
      <c r="E599" s="689"/>
      <c r="F599" s="689"/>
      <c r="G599" s="689"/>
      <c r="H599" s="689"/>
      <c r="I599" s="689"/>
      <c r="J599" s="551"/>
      <c r="K599" s="551"/>
      <c r="L599" s="551"/>
      <c r="M599" s="551"/>
      <c r="N599" s="552"/>
      <c r="O599" s="553"/>
      <c r="P599" s="554"/>
      <c r="Q599" s="555"/>
    </row>
    <row r="600" spans="1:17" x14ac:dyDescent="0.2">
      <c r="A600" s="6"/>
      <c r="B600" s="7"/>
      <c r="C600" s="7"/>
      <c r="D600" s="665"/>
      <c r="E600" s="690"/>
      <c r="F600" s="691"/>
      <c r="G600" s="691"/>
      <c r="H600" s="691"/>
      <c r="I600" s="691"/>
      <c r="J600" s="556"/>
      <c r="K600" s="556"/>
      <c r="L600" s="556"/>
      <c r="M600" s="556"/>
      <c r="N600" s="556"/>
      <c r="O600" s="556"/>
      <c r="P600" s="556"/>
      <c r="Q600" s="556"/>
    </row>
    <row r="601" spans="1:17" x14ac:dyDescent="0.2">
      <c r="A601" s="6"/>
      <c r="B601" s="7"/>
      <c r="C601" s="7"/>
      <c r="D601" s="665"/>
      <c r="E601" s="690"/>
      <c r="F601" s="691"/>
      <c r="G601" s="691"/>
      <c r="H601" s="691"/>
      <c r="I601" s="691"/>
      <c r="J601" s="556"/>
      <c r="K601" s="556"/>
      <c r="L601" s="556"/>
      <c r="M601" s="556"/>
      <c r="N601" s="556"/>
      <c r="O601" s="556"/>
      <c r="P601" s="556"/>
      <c r="Q601" s="556"/>
    </row>
    <row r="602" spans="1:17" ht="13.5" thickBot="1" x14ac:dyDescent="0.25">
      <c r="D602" s="666"/>
      <c r="E602" s="103"/>
      <c r="F602" s="103"/>
      <c r="G602" s="103"/>
      <c r="H602" s="103"/>
      <c r="I602" s="103"/>
      <c r="J602" s="557"/>
      <c r="K602" s="557"/>
      <c r="L602" s="557"/>
      <c r="M602" s="557"/>
      <c r="N602" s="557"/>
      <c r="O602" s="557"/>
      <c r="P602" s="557"/>
      <c r="Q602" s="557"/>
    </row>
    <row r="603" spans="1:17" ht="21.75" thickTop="1" thickBot="1" x14ac:dyDescent="0.35">
      <c r="A603" s="136"/>
      <c r="B603" s="137" t="s">
        <v>18</v>
      </c>
      <c r="C603" s="137"/>
      <c r="D603" s="667"/>
      <c r="E603" s="692"/>
      <c r="F603" s="692"/>
      <c r="G603" s="692"/>
      <c r="H603" s="692"/>
      <c r="I603" s="692"/>
      <c r="J603" s="558"/>
      <c r="K603" s="559" t="s">
        <v>113</v>
      </c>
      <c r="L603" s="559"/>
      <c r="M603" s="559"/>
      <c r="N603" s="560"/>
      <c r="O603" s="561"/>
      <c r="P603" s="562" t="s">
        <v>86</v>
      </c>
      <c r="Q603" s="563">
        <v>2</v>
      </c>
    </row>
    <row r="604" spans="1:17" x14ac:dyDescent="0.2">
      <c r="A604" s="127"/>
      <c r="B604" s="7"/>
      <c r="C604" s="7"/>
      <c r="D604" s="665"/>
      <c r="E604" s="690"/>
      <c r="F604" s="691"/>
      <c r="G604" s="691"/>
      <c r="H604" s="693"/>
      <c r="I604" s="693"/>
      <c r="J604" s="553"/>
      <c r="K604" s="556"/>
      <c r="L604" s="556"/>
      <c r="M604" s="556"/>
      <c r="N604" s="564"/>
      <c r="O604" s="564"/>
      <c r="P604" s="564"/>
      <c r="Q604" s="565"/>
    </row>
    <row r="605" spans="1:17" ht="13.5" thickBot="1" x14ac:dyDescent="0.25">
      <c r="A605" s="128"/>
      <c r="B605" s="12"/>
      <c r="C605" s="12"/>
      <c r="D605" s="668"/>
      <c r="E605" s="694"/>
      <c r="F605" s="695"/>
      <c r="G605" s="695"/>
      <c r="H605" s="695"/>
      <c r="I605" s="695"/>
      <c r="J605" s="566"/>
      <c r="K605" s="566"/>
      <c r="L605" s="566"/>
      <c r="M605" s="566"/>
      <c r="N605" s="566"/>
      <c r="O605" s="566"/>
      <c r="P605" s="566"/>
      <c r="Q605" s="567"/>
    </row>
    <row r="606" spans="1:17" x14ac:dyDescent="0.2">
      <c r="A606" s="129"/>
      <c r="B606" s="73"/>
      <c r="C606" s="73"/>
      <c r="D606" s="665"/>
      <c r="E606" s="750" t="s">
        <v>0</v>
      </c>
      <c r="F606" s="751"/>
      <c r="G606" s="751"/>
      <c r="H606" s="751"/>
      <c r="I606" s="752"/>
      <c r="J606" s="744" t="s">
        <v>1</v>
      </c>
      <c r="K606" s="756"/>
      <c r="L606" s="744" t="s">
        <v>2</v>
      </c>
      <c r="M606" s="756"/>
      <c r="N606" s="564"/>
      <c r="O606" s="564"/>
      <c r="P606" s="744" t="s">
        <v>3</v>
      </c>
      <c r="Q606" s="745"/>
    </row>
    <row r="607" spans="1:17" ht="13.5" thickBot="1" x14ac:dyDescent="0.25">
      <c r="A607" s="128"/>
      <c r="B607" s="12" t="s">
        <v>27</v>
      </c>
      <c r="C607" s="12"/>
      <c r="D607" s="668"/>
      <c r="E607" s="753"/>
      <c r="F607" s="754"/>
      <c r="G607" s="754"/>
      <c r="H607" s="754"/>
      <c r="I607" s="755"/>
      <c r="J607" s="757"/>
      <c r="K607" s="758"/>
      <c r="L607" s="757"/>
      <c r="M607" s="758"/>
      <c r="N607" s="566"/>
      <c r="O607" s="566"/>
      <c r="P607" s="746"/>
      <c r="Q607" s="747"/>
    </row>
    <row r="608" spans="1:17" ht="13.5" thickBot="1" x14ac:dyDescent="0.25">
      <c r="A608" s="130"/>
      <c r="B608" s="36"/>
      <c r="C608" s="36"/>
      <c r="D608" s="669"/>
      <c r="E608" s="693"/>
      <c r="F608" s="693"/>
      <c r="G608" s="693"/>
      <c r="H608" s="693"/>
      <c r="I608" s="693"/>
      <c r="J608" s="553"/>
      <c r="K608" s="553"/>
      <c r="L608" s="553"/>
      <c r="M608" s="553"/>
      <c r="N608" s="553"/>
      <c r="O608" s="553"/>
      <c r="P608" s="553"/>
      <c r="Q608" s="568"/>
    </row>
    <row r="609" spans="1:18" x14ac:dyDescent="0.2">
      <c r="A609" s="131" t="s">
        <v>4</v>
      </c>
      <c r="B609" s="748" t="s">
        <v>5</v>
      </c>
      <c r="C609" s="15" t="s">
        <v>6</v>
      </c>
      <c r="D609" s="670" t="s">
        <v>7</v>
      </c>
      <c r="E609" s="696" t="s">
        <v>44</v>
      </c>
      <c r="F609" s="697" t="s">
        <v>40</v>
      </c>
      <c r="G609" s="697" t="s">
        <v>46</v>
      </c>
      <c r="H609" s="697" t="s">
        <v>48</v>
      </c>
      <c r="I609" s="698" t="s">
        <v>9</v>
      </c>
      <c r="J609" s="569" t="s">
        <v>8</v>
      </c>
      <c r="K609" s="571" t="s">
        <v>10</v>
      </c>
      <c r="L609" s="569" t="s">
        <v>8</v>
      </c>
      <c r="M609" s="571" t="s">
        <v>11</v>
      </c>
      <c r="N609" s="570" t="s">
        <v>22</v>
      </c>
      <c r="O609" s="570" t="s">
        <v>12</v>
      </c>
      <c r="P609" s="570" t="s">
        <v>23</v>
      </c>
      <c r="Q609" s="572"/>
    </row>
    <row r="610" spans="1:18" ht="13.5" thickBot="1" x14ac:dyDescent="0.25">
      <c r="A610" s="132" t="s">
        <v>13</v>
      </c>
      <c r="B610" s="749"/>
      <c r="C610" s="17" t="s">
        <v>14</v>
      </c>
      <c r="D610" s="671" t="s">
        <v>15</v>
      </c>
      <c r="E610" s="699" t="s">
        <v>45</v>
      </c>
      <c r="F610" s="700" t="s">
        <v>20</v>
      </c>
      <c r="G610" s="700" t="s">
        <v>47</v>
      </c>
      <c r="H610" s="704">
        <f>$H$8</f>
        <v>0</v>
      </c>
      <c r="I610" s="705">
        <f>$I$8</f>
        <v>0</v>
      </c>
      <c r="J610" s="573" t="s">
        <v>16</v>
      </c>
      <c r="K610" s="575"/>
      <c r="L610" s="573" t="s">
        <v>16</v>
      </c>
      <c r="M610" s="575" t="s">
        <v>17</v>
      </c>
      <c r="N610" s="574" t="s">
        <v>16</v>
      </c>
      <c r="O610" s="574"/>
      <c r="P610" s="574" t="s">
        <v>16</v>
      </c>
      <c r="Q610" s="576"/>
    </row>
    <row r="611" spans="1:18" x14ac:dyDescent="0.2">
      <c r="A611" s="277"/>
      <c r="B611" s="174"/>
      <c r="C611" s="149"/>
      <c r="D611" s="672"/>
      <c r="E611" s="146"/>
      <c r="F611" s="534">
        <f t="shared" ref="F611:F635" si="170">SUM(D611*E611/60)</f>
        <v>0</v>
      </c>
      <c r="G611" s="535">
        <f t="shared" ref="G611:G635" si="171">SUM(F611*$B$4)</f>
        <v>0</v>
      </c>
      <c r="H611" s="534">
        <f t="shared" ref="H611:H635" si="172">G611*$H$8</f>
        <v>0</v>
      </c>
      <c r="I611" s="536">
        <f t="shared" ref="I611:I635" si="173">(G611+H611)*$I$8</f>
        <v>0</v>
      </c>
      <c r="J611" s="183"/>
      <c r="K611" s="536">
        <f>SUM(D611*J611)</f>
        <v>0</v>
      </c>
      <c r="L611" s="183"/>
      <c r="M611" s="536">
        <f t="shared" ref="M611:M635" si="174">SUM(D611*L611)</f>
        <v>0</v>
      </c>
      <c r="N611" s="534">
        <f>SUM(G611+H611+I611+K611+M611)</f>
        <v>0</v>
      </c>
      <c r="O611" s="534" t="e">
        <f>omkostninger!$K$34</f>
        <v>#DIV/0!</v>
      </c>
      <c r="P611" s="534" t="e">
        <f t="shared" ref="P611:P634" si="175">SUM(O611*N611)</f>
        <v>#DIV/0!</v>
      </c>
      <c r="Q611" s="538" t="e">
        <f>SUM(D611/P611)</f>
        <v>#DIV/0!</v>
      </c>
    </row>
    <row r="612" spans="1:18" x14ac:dyDescent="0.2">
      <c r="A612" s="278"/>
      <c r="B612" s="155"/>
      <c r="C612" s="153"/>
      <c r="D612" s="673"/>
      <c r="E612" s="144"/>
      <c r="F612" s="534">
        <f t="shared" si="170"/>
        <v>0</v>
      </c>
      <c r="G612" s="535">
        <f t="shared" si="171"/>
        <v>0</v>
      </c>
      <c r="H612" s="534">
        <f t="shared" si="172"/>
        <v>0</v>
      </c>
      <c r="I612" s="536">
        <f t="shared" si="173"/>
        <v>0</v>
      </c>
      <c r="J612" s="188"/>
      <c r="K612" s="536">
        <f t="shared" ref="K612:K634" si="176">SUM(D612*J612)</f>
        <v>0</v>
      </c>
      <c r="L612" s="188"/>
      <c r="M612" s="536">
        <f t="shared" si="174"/>
        <v>0</v>
      </c>
      <c r="N612" s="534">
        <f t="shared" ref="N612:N635" si="177">SUM(G612+H612+I612+K612+M612)</f>
        <v>0</v>
      </c>
      <c r="O612" s="534" t="e">
        <f>omkostninger!$K$34</f>
        <v>#DIV/0!</v>
      </c>
      <c r="P612" s="534" t="e">
        <f t="shared" si="175"/>
        <v>#DIV/0!</v>
      </c>
      <c r="Q612" s="538" t="e">
        <f t="shared" ref="Q612:Q635" si="178">SUM(D612/P612)</f>
        <v>#DIV/0!</v>
      </c>
    </row>
    <row r="613" spans="1:18" x14ac:dyDescent="0.2">
      <c r="A613" s="277"/>
      <c r="B613" s="174"/>
      <c r="C613" s="149"/>
      <c r="D613" s="672"/>
      <c r="E613" s="146"/>
      <c r="F613" s="534">
        <f t="shared" si="170"/>
        <v>0</v>
      </c>
      <c r="G613" s="535">
        <f t="shared" si="171"/>
        <v>0</v>
      </c>
      <c r="H613" s="534">
        <f t="shared" si="172"/>
        <v>0</v>
      </c>
      <c r="I613" s="536">
        <f t="shared" si="173"/>
        <v>0</v>
      </c>
      <c r="J613" s="183"/>
      <c r="K613" s="536">
        <f t="shared" si="176"/>
        <v>0</v>
      </c>
      <c r="L613" s="183"/>
      <c r="M613" s="536">
        <f t="shared" si="174"/>
        <v>0</v>
      </c>
      <c r="N613" s="534">
        <f t="shared" si="177"/>
        <v>0</v>
      </c>
      <c r="O613" s="534" t="e">
        <f>omkostninger!$K$34</f>
        <v>#DIV/0!</v>
      </c>
      <c r="P613" s="534" t="e">
        <f t="shared" si="175"/>
        <v>#DIV/0!</v>
      </c>
      <c r="Q613" s="538" t="e">
        <f t="shared" si="178"/>
        <v>#DIV/0!</v>
      </c>
    </row>
    <row r="614" spans="1:18" x14ac:dyDescent="0.2">
      <c r="A614" s="278"/>
      <c r="B614" s="155"/>
      <c r="C614" s="153"/>
      <c r="D614" s="673"/>
      <c r="E614" s="144"/>
      <c r="F614" s="534">
        <f t="shared" si="170"/>
        <v>0</v>
      </c>
      <c r="G614" s="535">
        <f t="shared" si="171"/>
        <v>0</v>
      </c>
      <c r="H614" s="534">
        <f t="shared" si="172"/>
        <v>0</v>
      </c>
      <c r="I614" s="536">
        <f t="shared" si="173"/>
        <v>0</v>
      </c>
      <c r="J614" s="188"/>
      <c r="K614" s="536">
        <f t="shared" si="176"/>
        <v>0</v>
      </c>
      <c r="L614" s="188"/>
      <c r="M614" s="536">
        <f t="shared" si="174"/>
        <v>0</v>
      </c>
      <c r="N614" s="534">
        <f t="shared" si="177"/>
        <v>0</v>
      </c>
      <c r="O614" s="534" t="e">
        <f>omkostninger!$K$34</f>
        <v>#DIV/0!</v>
      </c>
      <c r="P614" s="534" t="e">
        <f t="shared" si="175"/>
        <v>#DIV/0!</v>
      </c>
      <c r="Q614" s="538" t="e">
        <f t="shared" si="178"/>
        <v>#DIV/0!</v>
      </c>
    </row>
    <row r="615" spans="1:18" x14ac:dyDescent="0.2">
      <c r="A615" s="277"/>
      <c r="B615" s="174"/>
      <c r="C615" s="149"/>
      <c r="D615" s="672"/>
      <c r="E615" s="146"/>
      <c r="F615" s="534">
        <f t="shared" si="170"/>
        <v>0</v>
      </c>
      <c r="G615" s="535">
        <f t="shared" si="171"/>
        <v>0</v>
      </c>
      <c r="H615" s="534">
        <f t="shared" si="172"/>
        <v>0</v>
      </c>
      <c r="I615" s="536">
        <f t="shared" si="173"/>
        <v>0</v>
      </c>
      <c r="J615" s="183"/>
      <c r="K615" s="536">
        <f t="shared" si="176"/>
        <v>0</v>
      </c>
      <c r="L615" s="183"/>
      <c r="M615" s="536">
        <f t="shared" si="174"/>
        <v>0</v>
      </c>
      <c r="N615" s="534">
        <f t="shared" si="177"/>
        <v>0</v>
      </c>
      <c r="O615" s="534" t="e">
        <f>omkostninger!$K$34</f>
        <v>#DIV/0!</v>
      </c>
      <c r="P615" s="534" t="e">
        <f t="shared" si="175"/>
        <v>#DIV/0!</v>
      </c>
      <c r="Q615" s="538" t="e">
        <f t="shared" si="178"/>
        <v>#DIV/0!</v>
      </c>
    </row>
    <row r="616" spans="1:18" x14ac:dyDescent="0.2">
      <c r="A616" s="278"/>
      <c r="B616" s="155"/>
      <c r="C616" s="153"/>
      <c r="D616" s="673"/>
      <c r="E616" s="144"/>
      <c r="F616" s="534">
        <f t="shared" si="170"/>
        <v>0</v>
      </c>
      <c r="G616" s="535">
        <f t="shared" si="171"/>
        <v>0</v>
      </c>
      <c r="H616" s="534">
        <f t="shared" si="172"/>
        <v>0</v>
      </c>
      <c r="I616" s="536">
        <f t="shared" si="173"/>
        <v>0</v>
      </c>
      <c r="J616" s="188"/>
      <c r="K616" s="536">
        <f t="shared" si="176"/>
        <v>0</v>
      </c>
      <c r="L616" s="188"/>
      <c r="M616" s="536">
        <f t="shared" si="174"/>
        <v>0</v>
      </c>
      <c r="N616" s="534">
        <f t="shared" si="177"/>
        <v>0</v>
      </c>
      <c r="O616" s="534" t="e">
        <f>omkostninger!$K$34</f>
        <v>#DIV/0!</v>
      </c>
      <c r="P616" s="534" t="e">
        <f t="shared" si="175"/>
        <v>#DIV/0!</v>
      </c>
      <c r="Q616" s="538" t="e">
        <f t="shared" si="178"/>
        <v>#DIV/0!</v>
      </c>
    </row>
    <row r="617" spans="1:18" x14ac:dyDescent="0.2">
      <c r="A617" s="279"/>
      <c r="B617" s="185"/>
      <c r="C617" s="156"/>
      <c r="D617" s="672"/>
      <c r="E617" s="145"/>
      <c r="F617" s="534">
        <f t="shared" si="170"/>
        <v>0</v>
      </c>
      <c r="G617" s="535">
        <f t="shared" si="171"/>
        <v>0</v>
      </c>
      <c r="H617" s="534">
        <f t="shared" si="172"/>
        <v>0</v>
      </c>
      <c r="I617" s="536">
        <f t="shared" si="173"/>
        <v>0</v>
      </c>
      <c r="J617" s="183"/>
      <c r="K617" s="536">
        <f t="shared" si="176"/>
        <v>0</v>
      </c>
      <c r="L617" s="539"/>
      <c r="M617" s="536">
        <f t="shared" si="174"/>
        <v>0</v>
      </c>
      <c r="N617" s="534">
        <f t="shared" si="177"/>
        <v>0</v>
      </c>
      <c r="O617" s="534" t="e">
        <f>omkostninger!$K$34</f>
        <v>#DIV/0!</v>
      </c>
      <c r="P617" s="534" t="e">
        <f t="shared" si="175"/>
        <v>#DIV/0!</v>
      </c>
      <c r="Q617" s="538" t="e">
        <f t="shared" si="178"/>
        <v>#DIV/0!</v>
      </c>
      <c r="R617" s="103"/>
    </row>
    <row r="618" spans="1:18" x14ac:dyDescent="0.2">
      <c r="A618" s="278"/>
      <c r="B618" s="155"/>
      <c r="C618" s="153"/>
      <c r="D618" s="673"/>
      <c r="E618" s="144"/>
      <c r="F618" s="534">
        <f t="shared" si="170"/>
        <v>0</v>
      </c>
      <c r="G618" s="535">
        <f t="shared" si="171"/>
        <v>0</v>
      </c>
      <c r="H618" s="534">
        <f t="shared" si="172"/>
        <v>0</v>
      </c>
      <c r="I618" s="536">
        <f t="shared" si="173"/>
        <v>0</v>
      </c>
      <c r="J618" s="188"/>
      <c r="K618" s="536">
        <f t="shared" si="176"/>
        <v>0</v>
      </c>
      <c r="L618" s="188"/>
      <c r="M618" s="536">
        <f t="shared" si="174"/>
        <v>0</v>
      </c>
      <c r="N618" s="534">
        <f t="shared" si="177"/>
        <v>0</v>
      </c>
      <c r="O618" s="534" t="e">
        <f>omkostninger!$K$34</f>
        <v>#DIV/0!</v>
      </c>
      <c r="P618" s="534" t="e">
        <f t="shared" si="175"/>
        <v>#DIV/0!</v>
      </c>
      <c r="Q618" s="538" t="e">
        <f t="shared" si="178"/>
        <v>#DIV/0!</v>
      </c>
    </row>
    <row r="619" spans="1:18" x14ac:dyDescent="0.2">
      <c r="A619" s="277"/>
      <c r="B619" s="185"/>
      <c r="C619" s="156"/>
      <c r="D619" s="672"/>
      <c r="E619" s="146"/>
      <c r="F619" s="534">
        <f t="shared" si="170"/>
        <v>0</v>
      </c>
      <c r="G619" s="535">
        <f t="shared" si="171"/>
        <v>0</v>
      </c>
      <c r="H619" s="534">
        <f t="shared" si="172"/>
        <v>0</v>
      </c>
      <c r="I619" s="536">
        <f t="shared" si="173"/>
        <v>0</v>
      </c>
      <c r="J619" s="183"/>
      <c r="K619" s="536">
        <f t="shared" si="176"/>
        <v>0</v>
      </c>
      <c r="L619" s="183"/>
      <c r="M619" s="536">
        <f t="shared" si="174"/>
        <v>0</v>
      </c>
      <c r="N619" s="534">
        <f t="shared" si="177"/>
        <v>0</v>
      </c>
      <c r="O619" s="534" t="e">
        <f>omkostninger!$K$34</f>
        <v>#DIV/0!</v>
      </c>
      <c r="P619" s="534" t="e">
        <f t="shared" si="175"/>
        <v>#DIV/0!</v>
      </c>
      <c r="Q619" s="538" t="e">
        <f t="shared" si="178"/>
        <v>#DIV/0!</v>
      </c>
    </row>
    <row r="620" spans="1:18" x14ac:dyDescent="0.2">
      <c r="A620" s="278"/>
      <c r="B620" s="155"/>
      <c r="C620" s="153"/>
      <c r="D620" s="673"/>
      <c r="E620" s="144"/>
      <c r="F620" s="534">
        <f t="shared" si="170"/>
        <v>0</v>
      </c>
      <c r="G620" s="535">
        <f t="shared" si="171"/>
        <v>0</v>
      </c>
      <c r="H620" s="534">
        <f t="shared" si="172"/>
        <v>0</v>
      </c>
      <c r="I620" s="536">
        <f t="shared" si="173"/>
        <v>0</v>
      </c>
      <c r="J620" s="188"/>
      <c r="K620" s="536">
        <f t="shared" si="176"/>
        <v>0</v>
      </c>
      <c r="L620" s="188"/>
      <c r="M620" s="536">
        <f t="shared" si="174"/>
        <v>0</v>
      </c>
      <c r="N620" s="534">
        <f t="shared" si="177"/>
        <v>0</v>
      </c>
      <c r="O620" s="534" t="e">
        <f>omkostninger!$K$34</f>
        <v>#DIV/0!</v>
      </c>
      <c r="P620" s="534" t="e">
        <f t="shared" si="175"/>
        <v>#DIV/0!</v>
      </c>
      <c r="Q620" s="538" t="e">
        <f t="shared" si="178"/>
        <v>#DIV/0!</v>
      </c>
    </row>
    <row r="621" spans="1:18" x14ac:dyDescent="0.2">
      <c r="A621" s="277"/>
      <c r="B621" s="174"/>
      <c r="C621" s="149"/>
      <c r="D621" s="672"/>
      <c r="E621" s="146"/>
      <c r="F621" s="534">
        <f t="shared" si="170"/>
        <v>0</v>
      </c>
      <c r="G621" s="535">
        <f t="shared" si="171"/>
        <v>0</v>
      </c>
      <c r="H621" s="534">
        <f t="shared" si="172"/>
        <v>0</v>
      </c>
      <c r="I621" s="536">
        <f t="shared" si="173"/>
        <v>0</v>
      </c>
      <c r="J621" s="183"/>
      <c r="K621" s="536">
        <f t="shared" si="176"/>
        <v>0</v>
      </c>
      <c r="L621" s="183"/>
      <c r="M621" s="536">
        <f t="shared" si="174"/>
        <v>0</v>
      </c>
      <c r="N621" s="534">
        <f t="shared" si="177"/>
        <v>0</v>
      </c>
      <c r="O621" s="534" t="e">
        <f>omkostninger!$K$34</f>
        <v>#DIV/0!</v>
      </c>
      <c r="P621" s="534" t="e">
        <f t="shared" si="175"/>
        <v>#DIV/0!</v>
      </c>
      <c r="Q621" s="538" t="e">
        <f t="shared" si="178"/>
        <v>#DIV/0!</v>
      </c>
    </row>
    <row r="622" spans="1:18" x14ac:dyDescent="0.2">
      <c r="A622" s="278"/>
      <c r="B622" s="155"/>
      <c r="C622" s="153"/>
      <c r="D622" s="673"/>
      <c r="E622" s="144"/>
      <c r="F622" s="534">
        <f t="shared" si="170"/>
        <v>0</v>
      </c>
      <c r="G622" s="535">
        <f t="shared" si="171"/>
        <v>0</v>
      </c>
      <c r="H622" s="534">
        <f t="shared" si="172"/>
        <v>0</v>
      </c>
      <c r="I622" s="536">
        <f t="shared" si="173"/>
        <v>0</v>
      </c>
      <c r="J622" s="188"/>
      <c r="K622" s="536">
        <f t="shared" si="176"/>
        <v>0</v>
      </c>
      <c r="L622" s="188"/>
      <c r="M622" s="536">
        <f t="shared" si="174"/>
        <v>0</v>
      </c>
      <c r="N622" s="534">
        <f t="shared" si="177"/>
        <v>0</v>
      </c>
      <c r="O622" s="534" t="e">
        <f>omkostninger!$K$34</f>
        <v>#DIV/0!</v>
      </c>
      <c r="P622" s="534" t="e">
        <f t="shared" si="175"/>
        <v>#DIV/0!</v>
      </c>
      <c r="Q622" s="538" t="e">
        <f t="shared" si="178"/>
        <v>#DIV/0!</v>
      </c>
    </row>
    <row r="623" spans="1:18" x14ac:dyDescent="0.2">
      <c r="A623" s="277"/>
      <c r="B623" s="174"/>
      <c r="C623" s="149"/>
      <c r="D623" s="672"/>
      <c r="E623" s="146"/>
      <c r="F623" s="534">
        <f t="shared" si="170"/>
        <v>0</v>
      </c>
      <c r="G623" s="535">
        <f t="shared" si="171"/>
        <v>0</v>
      </c>
      <c r="H623" s="534">
        <f t="shared" si="172"/>
        <v>0</v>
      </c>
      <c r="I623" s="536">
        <f t="shared" si="173"/>
        <v>0</v>
      </c>
      <c r="J623" s="183"/>
      <c r="K623" s="536">
        <f t="shared" si="176"/>
        <v>0</v>
      </c>
      <c r="L623" s="183"/>
      <c r="M623" s="536">
        <f t="shared" si="174"/>
        <v>0</v>
      </c>
      <c r="N623" s="534">
        <f t="shared" si="177"/>
        <v>0</v>
      </c>
      <c r="O623" s="534" t="e">
        <f>omkostninger!$K$34</f>
        <v>#DIV/0!</v>
      </c>
      <c r="P623" s="534" t="e">
        <f t="shared" si="175"/>
        <v>#DIV/0!</v>
      </c>
      <c r="Q623" s="538" t="e">
        <f t="shared" si="178"/>
        <v>#DIV/0!</v>
      </c>
      <c r="R623" s="103"/>
    </row>
    <row r="624" spans="1:18" x14ac:dyDescent="0.2">
      <c r="A624" s="278"/>
      <c r="B624" s="155"/>
      <c r="C624" s="153"/>
      <c r="D624" s="673"/>
      <c r="E624" s="144"/>
      <c r="F624" s="534">
        <f t="shared" si="170"/>
        <v>0</v>
      </c>
      <c r="G624" s="535">
        <f t="shared" si="171"/>
        <v>0</v>
      </c>
      <c r="H624" s="534">
        <f t="shared" si="172"/>
        <v>0</v>
      </c>
      <c r="I624" s="536">
        <f t="shared" si="173"/>
        <v>0</v>
      </c>
      <c r="J624" s="188"/>
      <c r="K624" s="536">
        <f t="shared" si="176"/>
        <v>0</v>
      </c>
      <c r="L624" s="188"/>
      <c r="M624" s="536">
        <f t="shared" si="174"/>
        <v>0</v>
      </c>
      <c r="N624" s="534">
        <f t="shared" si="177"/>
        <v>0</v>
      </c>
      <c r="O624" s="534" t="e">
        <f>omkostninger!$K$34</f>
        <v>#DIV/0!</v>
      </c>
      <c r="P624" s="534" t="e">
        <f t="shared" si="175"/>
        <v>#DIV/0!</v>
      </c>
      <c r="Q624" s="538" t="e">
        <f t="shared" si="178"/>
        <v>#DIV/0!</v>
      </c>
    </row>
    <row r="625" spans="1:17" x14ac:dyDescent="0.2">
      <c r="A625" s="277"/>
      <c r="B625" s="174"/>
      <c r="C625" s="149"/>
      <c r="D625" s="672"/>
      <c r="E625" s="145"/>
      <c r="F625" s="534">
        <f t="shared" si="170"/>
        <v>0</v>
      </c>
      <c r="G625" s="535">
        <f t="shared" si="171"/>
        <v>0</v>
      </c>
      <c r="H625" s="534">
        <f t="shared" si="172"/>
        <v>0</v>
      </c>
      <c r="I625" s="536">
        <f t="shared" si="173"/>
        <v>0</v>
      </c>
      <c r="J625" s="539"/>
      <c r="K625" s="536">
        <f t="shared" si="176"/>
        <v>0</v>
      </c>
      <c r="L625" s="539"/>
      <c r="M625" s="536">
        <f t="shared" si="174"/>
        <v>0</v>
      </c>
      <c r="N625" s="534">
        <f t="shared" si="177"/>
        <v>0</v>
      </c>
      <c r="O625" s="534" t="e">
        <f>omkostninger!$K$34</f>
        <v>#DIV/0!</v>
      </c>
      <c r="P625" s="534" t="e">
        <f t="shared" si="175"/>
        <v>#DIV/0!</v>
      </c>
      <c r="Q625" s="538" t="e">
        <f t="shared" si="178"/>
        <v>#DIV/0!</v>
      </c>
    </row>
    <row r="626" spans="1:17" x14ac:dyDescent="0.2">
      <c r="A626" s="278"/>
      <c r="B626" s="155"/>
      <c r="C626" s="153"/>
      <c r="D626" s="673"/>
      <c r="E626" s="144"/>
      <c r="F626" s="534">
        <f t="shared" si="170"/>
        <v>0</v>
      </c>
      <c r="G626" s="535">
        <f t="shared" si="171"/>
        <v>0</v>
      </c>
      <c r="H626" s="534">
        <f t="shared" si="172"/>
        <v>0</v>
      </c>
      <c r="I626" s="536">
        <f t="shared" si="173"/>
        <v>0</v>
      </c>
      <c r="J626" s="188"/>
      <c r="K626" s="536">
        <f t="shared" si="176"/>
        <v>0</v>
      </c>
      <c r="L626" s="188"/>
      <c r="M626" s="536">
        <f t="shared" si="174"/>
        <v>0</v>
      </c>
      <c r="N626" s="534">
        <f t="shared" si="177"/>
        <v>0</v>
      </c>
      <c r="O626" s="534" t="e">
        <f>omkostninger!$K$34</f>
        <v>#DIV/0!</v>
      </c>
      <c r="P626" s="534" t="e">
        <f t="shared" si="175"/>
        <v>#DIV/0!</v>
      </c>
      <c r="Q626" s="538" t="e">
        <f t="shared" si="178"/>
        <v>#DIV/0!</v>
      </c>
    </row>
    <row r="627" spans="1:17" x14ac:dyDescent="0.2">
      <c r="A627" s="277"/>
      <c r="B627" s="174"/>
      <c r="C627" s="149"/>
      <c r="D627" s="672"/>
      <c r="E627" s="146"/>
      <c r="F627" s="534">
        <f t="shared" si="170"/>
        <v>0</v>
      </c>
      <c r="G627" s="535">
        <f t="shared" si="171"/>
        <v>0</v>
      </c>
      <c r="H627" s="534">
        <f t="shared" si="172"/>
        <v>0</v>
      </c>
      <c r="I627" s="536">
        <f t="shared" si="173"/>
        <v>0</v>
      </c>
      <c r="J627" s="183"/>
      <c r="K627" s="536">
        <f t="shared" si="176"/>
        <v>0</v>
      </c>
      <c r="L627" s="183"/>
      <c r="M627" s="536">
        <f t="shared" si="174"/>
        <v>0</v>
      </c>
      <c r="N627" s="534">
        <f t="shared" si="177"/>
        <v>0</v>
      </c>
      <c r="O627" s="534" t="e">
        <f>omkostninger!$K$34</f>
        <v>#DIV/0!</v>
      </c>
      <c r="P627" s="534" t="e">
        <f t="shared" si="175"/>
        <v>#DIV/0!</v>
      </c>
      <c r="Q627" s="538" t="e">
        <f t="shared" si="178"/>
        <v>#DIV/0!</v>
      </c>
    </row>
    <row r="628" spans="1:17" x14ac:dyDescent="0.2">
      <c r="A628" s="278"/>
      <c r="B628" s="155"/>
      <c r="C628" s="153"/>
      <c r="D628" s="673"/>
      <c r="E628" s="144"/>
      <c r="F628" s="534">
        <f t="shared" si="170"/>
        <v>0</v>
      </c>
      <c r="G628" s="535">
        <f t="shared" si="171"/>
        <v>0</v>
      </c>
      <c r="H628" s="534">
        <f t="shared" si="172"/>
        <v>0</v>
      </c>
      <c r="I628" s="536">
        <f t="shared" si="173"/>
        <v>0</v>
      </c>
      <c r="J628" s="188"/>
      <c r="K628" s="536">
        <f t="shared" si="176"/>
        <v>0</v>
      </c>
      <c r="L628" s="188"/>
      <c r="M628" s="536">
        <f t="shared" si="174"/>
        <v>0</v>
      </c>
      <c r="N628" s="534">
        <f t="shared" si="177"/>
        <v>0</v>
      </c>
      <c r="O628" s="534" t="e">
        <f>omkostninger!$K$34</f>
        <v>#DIV/0!</v>
      </c>
      <c r="P628" s="534" t="e">
        <f t="shared" si="175"/>
        <v>#DIV/0!</v>
      </c>
      <c r="Q628" s="538" t="e">
        <f t="shared" si="178"/>
        <v>#DIV/0!</v>
      </c>
    </row>
    <row r="629" spans="1:17" x14ac:dyDescent="0.2">
      <c r="A629" s="277"/>
      <c r="B629" s="174"/>
      <c r="C629" s="149"/>
      <c r="D629" s="672"/>
      <c r="E629" s="146"/>
      <c r="F629" s="534">
        <f t="shared" si="170"/>
        <v>0</v>
      </c>
      <c r="G629" s="535">
        <f t="shared" si="171"/>
        <v>0</v>
      </c>
      <c r="H629" s="534">
        <f t="shared" si="172"/>
        <v>0</v>
      </c>
      <c r="I629" s="536">
        <f t="shared" si="173"/>
        <v>0</v>
      </c>
      <c r="J629" s="183"/>
      <c r="K629" s="536">
        <f t="shared" si="176"/>
        <v>0</v>
      </c>
      <c r="L629" s="183"/>
      <c r="M629" s="536">
        <f t="shared" si="174"/>
        <v>0</v>
      </c>
      <c r="N629" s="534">
        <f t="shared" si="177"/>
        <v>0</v>
      </c>
      <c r="O629" s="534" t="e">
        <f>omkostninger!$K$34</f>
        <v>#DIV/0!</v>
      </c>
      <c r="P629" s="534" t="e">
        <f t="shared" si="175"/>
        <v>#DIV/0!</v>
      </c>
      <c r="Q629" s="538" t="e">
        <f t="shared" si="178"/>
        <v>#DIV/0!</v>
      </c>
    </row>
    <row r="630" spans="1:17" x14ac:dyDescent="0.2">
      <c r="A630" s="278"/>
      <c r="B630" s="155"/>
      <c r="C630" s="153"/>
      <c r="D630" s="673"/>
      <c r="E630" s="144"/>
      <c r="F630" s="534">
        <f t="shared" si="170"/>
        <v>0</v>
      </c>
      <c r="G630" s="535">
        <f t="shared" si="171"/>
        <v>0</v>
      </c>
      <c r="H630" s="534">
        <f t="shared" si="172"/>
        <v>0</v>
      </c>
      <c r="I630" s="536">
        <f t="shared" si="173"/>
        <v>0</v>
      </c>
      <c r="J630" s="188"/>
      <c r="K630" s="536">
        <f t="shared" si="176"/>
        <v>0</v>
      </c>
      <c r="L630" s="188"/>
      <c r="M630" s="536">
        <f t="shared" si="174"/>
        <v>0</v>
      </c>
      <c r="N630" s="534">
        <f t="shared" si="177"/>
        <v>0</v>
      </c>
      <c r="O630" s="534" t="e">
        <f>omkostninger!$K$34</f>
        <v>#DIV/0!</v>
      </c>
      <c r="P630" s="534" t="e">
        <f t="shared" si="175"/>
        <v>#DIV/0!</v>
      </c>
      <c r="Q630" s="538" t="e">
        <f t="shared" si="178"/>
        <v>#DIV/0!</v>
      </c>
    </row>
    <row r="631" spans="1:17" x14ac:dyDescent="0.2">
      <c r="A631" s="277"/>
      <c r="B631" s="174"/>
      <c r="C631" s="149"/>
      <c r="D631" s="672"/>
      <c r="E631" s="146"/>
      <c r="F631" s="534">
        <f t="shared" si="170"/>
        <v>0</v>
      </c>
      <c r="G631" s="535">
        <f t="shared" si="171"/>
        <v>0</v>
      </c>
      <c r="H631" s="534">
        <f t="shared" si="172"/>
        <v>0</v>
      </c>
      <c r="I631" s="536">
        <f t="shared" si="173"/>
        <v>0</v>
      </c>
      <c r="J631" s="183"/>
      <c r="K631" s="536">
        <f t="shared" si="176"/>
        <v>0</v>
      </c>
      <c r="L631" s="183"/>
      <c r="M631" s="536">
        <f t="shared" si="174"/>
        <v>0</v>
      </c>
      <c r="N631" s="534">
        <f t="shared" si="177"/>
        <v>0</v>
      </c>
      <c r="O631" s="534" t="e">
        <f>omkostninger!$K$34</f>
        <v>#DIV/0!</v>
      </c>
      <c r="P631" s="534" t="e">
        <f t="shared" si="175"/>
        <v>#DIV/0!</v>
      </c>
      <c r="Q631" s="538" t="e">
        <f t="shared" si="178"/>
        <v>#DIV/0!</v>
      </c>
    </row>
    <row r="632" spans="1:17" x14ac:dyDescent="0.2">
      <c r="A632" s="278"/>
      <c r="B632" s="155"/>
      <c r="C632" s="153"/>
      <c r="D632" s="673"/>
      <c r="E632" s="144"/>
      <c r="F632" s="534">
        <f t="shared" si="170"/>
        <v>0</v>
      </c>
      <c r="G632" s="535">
        <f t="shared" si="171"/>
        <v>0</v>
      </c>
      <c r="H632" s="534">
        <f t="shared" si="172"/>
        <v>0</v>
      </c>
      <c r="I632" s="536">
        <f t="shared" si="173"/>
        <v>0</v>
      </c>
      <c r="J632" s="188"/>
      <c r="K632" s="536">
        <f t="shared" si="176"/>
        <v>0</v>
      </c>
      <c r="L632" s="188"/>
      <c r="M632" s="536">
        <f t="shared" si="174"/>
        <v>0</v>
      </c>
      <c r="N632" s="534">
        <f t="shared" si="177"/>
        <v>0</v>
      </c>
      <c r="O632" s="534" t="e">
        <f>omkostninger!$K$34</f>
        <v>#DIV/0!</v>
      </c>
      <c r="P632" s="534" t="e">
        <f t="shared" si="175"/>
        <v>#DIV/0!</v>
      </c>
      <c r="Q632" s="538" t="e">
        <f t="shared" si="178"/>
        <v>#DIV/0!</v>
      </c>
    </row>
    <row r="633" spans="1:17" x14ac:dyDescent="0.2">
      <c r="A633" s="277"/>
      <c r="B633" s="174"/>
      <c r="C633" s="158"/>
      <c r="D633" s="674"/>
      <c r="E633" s="145"/>
      <c r="F633" s="534">
        <f t="shared" si="170"/>
        <v>0</v>
      </c>
      <c r="G633" s="535">
        <f t="shared" si="171"/>
        <v>0</v>
      </c>
      <c r="H633" s="534">
        <f t="shared" si="172"/>
        <v>0</v>
      </c>
      <c r="I633" s="536">
        <f t="shared" si="173"/>
        <v>0</v>
      </c>
      <c r="J633" s="539"/>
      <c r="K633" s="536">
        <f t="shared" si="176"/>
        <v>0</v>
      </c>
      <c r="L633" s="539"/>
      <c r="M633" s="536">
        <f t="shared" si="174"/>
        <v>0</v>
      </c>
      <c r="N633" s="534">
        <f t="shared" si="177"/>
        <v>0</v>
      </c>
      <c r="O633" s="534" t="e">
        <f>omkostninger!$K$34</f>
        <v>#DIV/0!</v>
      </c>
      <c r="P633" s="534" t="e">
        <f t="shared" si="175"/>
        <v>#DIV/0!</v>
      </c>
      <c r="Q633" s="538" t="e">
        <f t="shared" si="178"/>
        <v>#DIV/0!</v>
      </c>
    </row>
    <row r="634" spans="1:17" x14ac:dyDescent="0.2">
      <c r="A634" s="278"/>
      <c r="B634" s="155"/>
      <c r="C634" s="153"/>
      <c r="D634" s="673"/>
      <c r="E634" s="144"/>
      <c r="F634" s="534">
        <f t="shared" si="170"/>
        <v>0</v>
      </c>
      <c r="G634" s="535">
        <f t="shared" si="171"/>
        <v>0</v>
      </c>
      <c r="H634" s="534">
        <f t="shared" si="172"/>
        <v>0</v>
      </c>
      <c r="I634" s="536">
        <f t="shared" si="173"/>
        <v>0</v>
      </c>
      <c r="J634" s="188"/>
      <c r="K634" s="536">
        <f t="shared" si="176"/>
        <v>0</v>
      </c>
      <c r="L634" s="188"/>
      <c r="M634" s="536">
        <f t="shared" si="174"/>
        <v>0</v>
      </c>
      <c r="N634" s="534">
        <f t="shared" si="177"/>
        <v>0</v>
      </c>
      <c r="O634" s="534" t="e">
        <f>omkostninger!$K$34</f>
        <v>#DIV/0!</v>
      </c>
      <c r="P634" s="534" t="e">
        <f t="shared" si="175"/>
        <v>#DIV/0!</v>
      </c>
      <c r="Q634" s="538" t="e">
        <f t="shared" si="178"/>
        <v>#DIV/0!</v>
      </c>
    </row>
    <row r="635" spans="1:17" ht="13.5" thickBot="1" x14ac:dyDescent="0.25">
      <c r="A635" s="277"/>
      <c r="B635" s="174"/>
      <c r="C635" s="149"/>
      <c r="D635" s="672"/>
      <c r="E635" s="146"/>
      <c r="F635" s="534">
        <f t="shared" si="170"/>
        <v>0</v>
      </c>
      <c r="G635" s="535">
        <f t="shared" si="171"/>
        <v>0</v>
      </c>
      <c r="H635" s="534">
        <f t="shared" si="172"/>
        <v>0</v>
      </c>
      <c r="I635" s="536">
        <f t="shared" si="173"/>
        <v>0</v>
      </c>
      <c r="J635" s="183"/>
      <c r="K635" s="536">
        <f>SUM(D635*J635)</f>
        <v>0</v>
      </c>
      <c r="L635" s="183"/>
      <c r="M635" s="536">
        <f t="shared" si="174"/>
        <v>0</v>
      </c>
      <c r="N635" s="534">
        <f t="shared" si="177"/>
        <v>0</v>
      </c>
      <c r="O635" s="534" t="e">
        <f>omkostninger!$K$34</f>
        <v>#DIV/0!</v>
      </c>
      <c r="P635" s="534" t="e">
        <f>SUM(O635*N635)</f>
        <v>#DIV/0!</v>
      </c>
      <c r="Q635" s="538" t="e">
        <f t="shared" si="178"/>
        <v>#DIV/0!</v>
      </c>
    </row>
    <row r="636" spans="1:17" ht="13.5" thickBot="1" x14ac:dyDescent="0.25">
      <c r="A636" s="134" t="s">
        <v>37</v>
      </c>
      <c r="B636" s="36"/>
      <c r="C636" s="70"/>
      <c r="D636" s="679"/>
      <c r="E636" s="71"/>
      <c r="F636" s="541">
        <f>SUM(F611:F635)</f>
        <v>0</v>
      </c>
      <c r="G636" s="541">
        <f>SUM(G611:G635)</f>
        <v>0</v>
      </c>
      <c r="H636" s="541">
        <f>SUM(H611:H635)</f>
        <v>0</v>
      </c>
      <c r="I636" s="541">
        <f>SUM(I611:I635)</f>
        <v>0</v>
      </c>
      <c r="J636" s="542"/>
      <c r="K636" s="541">
        <f>SUM(K611:K635)</f>
        <v>0</v>
      </c>
      <c r="L636" s="542"/>
      <c r="M636" s="541">
        <f>SUM(M611:M635)</f>
        <v>0</v>
      </c>
      <c r="N636" s="541">
        <f>SUM(N611:N635)</f>
        <v>0</v>
      </c>
      <c r="O636" s="543"/>
      <c r="P636" s="541" t="e">
        <f>SUM(P611:P635)</f>
        <v>#DIV/0!</v>
      </c>
      <c r="Q636" s="544"/>
    </row>
    <row r="637" spans="1:17" ht="13.5" thickBot="1" x14ac:dyDescent="0.25">
      <c r="A637" s="135"/>
      <c r="B637" s="110"/>
      <c r="C637" s="111"/>
      <c r="D637" s="663"/>
      <c r="E637" s="112"/>
      <c r="F637" s="545"/>
      <c r="G637" s="545"/>
      <c r="H637" s="545"/>
      <c r="I637" s="546"/>
      <c r="J637" s="547"/>
      <c r="K637" s="546"/>
      <c r="L637" s="547"/>
      <c r="M637" s="546"/>
      <c r="N637" s="548"/>
      <c r="O637" s="549"/>
      <c r="P637" s="545"/>
      <c r="Q637" s="550"/>
    </row>
    <row r="638" spans="1:17" ht="24.75" customHeight="1" thickTop="1" x14ac:dyDescent="0.2">
      <c r="D638" s="666"/>
      <c r="E638" s="103"/>
      <c r="F638" s="103"/>
      <c r="G638" s="103"/>
      <c r="H638" s="103"/>
      <c r="I638" s="103"/>
      <c r="J638" s="557"/>
      <c r="K638" s="557"/>
      <c r="L638" s="557"/>
      <c r="M638" s="557"/>
      <c r="N638" s="557"/>
      <c r="O638" s="557"/>
      <c r="P638" s="557"/>
      <c r="Q638" s="557"/>
    </row>
    <row r="639" spans="1:17" ht="13.5" thickBot="1" x14ac:dyDescent="0.25">
      <c r="D639" s="666"/>
      <c r="E639" s="103"/>
      <c r="F639" s="103"/>
      <c r="G639" s="103"/>
      <c r="H639" s="103"/>
      <c r="I639" s="103"/>
      <c r="J639" s="557"/>
      <c r="K639" s="557"/>
      <c r="L639" s="557"/>
      <c r="M639" s="557"/>
      <c r="N639" s="557"/>
      <c r="O639" s="557"/>
      <c r="P639" s="557"/>
      <c r="Q639" s="557"/>
    </row>
    <row r="640" spans="1:17" ht="21.75" thickTop="1" thickBot="1" x14ac:dyDescent="0.35">
      <c r="A640" s="136"/>
      <c r="B640" s="137" t="s">
        <v>18</v>
      </c>
      <c r="C640" s="137"/>
      <c r="D640" s="667"/>
      <c r="E640" s="692"/>
      <c r="F640" s="692"/>
      <c r="G640" s="692"/>
      <c r="H640" s="692"/>
      <c r="I640" s="692"/>
      <c r="J640" s="558"/>
      <c r="K640" s="559" t="s">
        <v>113</v>
      </c>
      <c r="L640" s="559"/>
      <c r="M640" s="559"/>
      <c r="N640" s="560"/>
      <c r="O640" s="561"/>
      <c r="P640" s="562" t="s">
        <v>87</v>
      </c>
      <c r="Q640" s="563">
        <v>3</v>
      </c>
    </row>
    <row r="641" spans="1:18" x14ac:dyDescent="0.2">
      <c r="A641" s="127"/>
      <c r="B641" s="7"/>
      <c r="C641" s="7"/>
      <c r="D641" s="665"/>
      <c r="E641" s="690"/>
      <c r="F641" s="691"/>
      <c r="G641" s="691"/>
      <c r="H641" s="693"/>
      <c r="I641" s="693"/>
      <c r="J641" s="553"/>
      <c r="K641" s="556"/>
      <c r="L641" s="556"/>
      <c r="M641" s="556"/>
      <c r="N641" s="564"/>
      <c r="O641" s="564"/>
      <c r="P641" s="564"/>
      <c r="Q641" s="565"/>
    </row>
    <row r="642" spans="1:18" ht="13.5" thickBot="1" x14ac:dyDescent="0.25">
      <c r="A642" s="128"/>
      <c r="B642" s="12"/>
      <c r="C642" s="12"/>
      <c r="D642" s="668"/>
      <c r="E642" s="694"/>
      <c r="F642" s="695"/>
      <c r="G642" s="695"/>
      <c r="H642" s="695"/>
      <c r="I642" s="695"/>
      <c r="J642" s="566"/>
      <c r="K642" s="566"/>
      <c r="L642" s="566"/>
      <c r="M642" s="566"/>
      <c r="N642" s="566"/>
      <c r="O642" s="566"/>
      <c r="P642" s="566"/>
      <c r="Q642" s="567"/>
    </row>
    <row r="643" spans="1:18" x14ac:dyDescent="0.2">
      <c r="A643" s="129"/>
      <c r="B643" s="73"/>
      <c r="C643" s="73"/>
      <c r="D643" s="665"/>
      <c r="E643" s="750" t="s">
        <v>0</v>
      </c>
      <c r="F643" s="751"/>
      <c r="G643" s="751"/>
      <c r="H643" s="751"/>
      <c r="I643" s="752"/>
      <c r="J643" s="744" t="s">
        <v>1</v>
      </c>
      <c r="K643" s="756"/>
      <c r="L643" s="744" t="s">
        <v>2</v>
      </c>
      <c r="M643" s="756"/>
      <c r="N643" s="564"/>
      <c r="O643" s="564"/>
      <c r="P643" s="744" t="s">
        <v>3</v>
      </c>
      <c r="Q643" s="745"/>
    </row>
    <row r="644" spans="1:18" ht="13.5" thickBot="1" x14ac:dyDescent="0.25">
      <c r="A644" s="128"/>
      <c r="B644" s="12" t="s">
        <v>27</v>
      </c>
      <c r="C644" s="12"/>
      <c r="D644" s="668"/>
      <c r="E644" s="753"/>
      <c r="F644" s="754"/>
      <c r="G644" s="754"/>
      <c r="H644" s="754"/>
      <c r="I644" s="755"/>
      <c r="J644" s="757"/>
      <c r="K644" s="758"/>
      <c r="L644" s="757"/>
      <c r="M644" s="758"/>
      <c r="N644" s="566"/>
      <c r="O644" s="566"/>
      <c r="P644" s="746"/>
      <c r="Q644" s="747"/>
    </row>
    <row r="645" spans="1:18" ht="13.5" thickBot="1" x14ac:dyDescent="0.25">
      <c r="A645" s="130"/>
      <c r="B645" s="36"/>
      <c r="C645" s="36"/>
      <c r="D645" s="669"/>
      <c r="E645" s="693"/>
      <c r="F645" s="693"/>
      <c r="G645" s="693"/>
      <c r="H645" s="693"/>
      <c r="I645" s="693"/>
      <c r="J645" s="553"/>
      <c r="K645" s="553"/>
      <c r="L645" s="553"/>
      <c r="M645" s="553"/>
      <c r="N645" s="553"/>
      <c r="O645" s="553"/>
      <c r="P645" s="553"/>
      <c r="Q645" s="568"/>
    </row>
    <row r="646" spans="1:18" x14ac:dyDescent="0.2">
      <c r="A646" s="131" t="s">
        <v>4</v>
      </c>
      <c r="B646" s="748" t="s">
        <v>5</v>
      </c>
      <c r="C646" s="15" t="s">
        <v>6</v>
      </c>
      <c r="D646" s="670" t="s">
        <v>7</v>
      </c>
      <c r="E646" s="696" t="s">
        <v>44</v>
      </c>
      <c r="F646" s="697" t="s">
        <v>40</v>
      </c>
      <c r="G646" s="697" t="s">
        <v>46</v>
      </c>
      <c r="H646" s="697" t="s">
        <v>48</v>
      </c>
      <c r="I646" s="698" t="s">
        <v>9</v>
      </c>
      <c r="J646" s="569" t="s">
        <v>8</v>
      </c>
      <c r="K646" s="571" t="s">
        <v>10</v>
      </c>
      <c r="L646" s="569" t="s">
        <v>8</v>
      </c>
      <c r="M646" s="571" t="s">
        <v>11</v>
      </c>
      <c r="N646" s="570" t="s">
        <v>22</v>
      </c>
      <c r="O646" s="570" t="s">
        <v>12</v>
      </c>
      <c r="P646" s="570" t="s">
        <v>23</v>
      </c>
      <c r="Q646" s="572"/>
    </row>
    <row r="647" spans="1:18" ht="13.5" thickBot="1" x14ac:dyDescent="0.25">
      <c r="A647" s="132" t="s">
        <v>13</v>
      </c>
      <c r="B647" s="749"/>
      <c r="C647" s="17" t="s">
        <v>14</v>
      </c>
      <c r="D647" s="671" t="s">
        <v>15</v>
      </c>
      <c r="E647" s="699" t="s">
        <v>45</v>
      </c>
      <c r="F647" s="700" t="s">
        <v>20</v>
      </c>
      <c r="G647" s="700" t="s">
        <v>47</v>
      </c>
      <c r="H647" s="704">
        <f>$H$8</f>
        <v>0</v>
      </c>
      <c r="I647" s="705">
        <f>$I$8</f>
        <v>0</v>
      </c>
      <c r="J647" s="573" t="s">
        <v>16</v>
      </c>
      <c r="K647" s="575"/>
      <c r="L647" s="573" t="s">
        <v>16</v>
      </c>
      <c r="M647" s="575" t="s">
        <v>17</v>
      </c>
      <c r="N647" s="574" t="s">
        <v>16</v>
      </c>
      <c r="O647" s="574"/>
      <c r="P647" s="574" t="s">
        <v>16</v>
      </c>
      <c r="Q647" s="576"/>
    </row>
    <row r="648" spans="1:18" x14ac:dyDescent="0.2">
      <c r="A648" s="277"/>
      <c r="B648" s="174"/>
      <c r="C648" s="149"/>
      <c r="D648" s="672"/>
      <c r="E648" s="146"/>
      <c r="F648" s="534">
        <f t="shared" ref="F648:F672" si="179">SUM(D648*E648/60)</f>
        <v>0</v>
      </c>
      <c r="G648" s="535">
        <f t="shared" ref="G648:G672" si="180">SUM(F648*$B$4)</f>
        <v>0</v>
      </c>
      <c r="H648" s="534">
        <f t="shared" ref="H648:H672" si="181">G648*$H$8</f>
        <v>0</v>
      </c>
      <c r="I648" s="536">
        <f t="shared" ref="I648:I672" si="182">(G648+H648)*$I$8</f>
        <v>0</v>
      </c>
      <c r="J648" s="183"/>
      <c r="K648" s="536">
        <f>SUM(D648*J648)</f>
        <v>0</v>
      </c>
      <c r="L648" s="183"/>
      <c r="M648" s="536">
        <f t="shared" ref="M648:M672" si="183">SUM(D648*L648)</f>
        <v>0</v>
      </c>
      <c r="N648" s="534">
        <f>SUM(G648+H648+I648+K648+M648)</f>
        <v>0</v>
      </c>
      <c r="O648" s="534" t="e">
        <f>omkostninger!$K$34</f>
        <v>#DIV/0!</v>
      </c>
      <c r="P648" s="534" t="e">
        <f t="shared" ref="P648:P672" si="184">SUM(O648*N648)</f>
        <v>#DIV/0!</v>
      </c>
      <c r="Q648" s="538" t="e">
        <f>SUM(D648/P648)</f>
        <v>#DIV/0!</v>
      </c>
    </row>
    <row r="649" spans="1:18" x14ac:dyDescent="0.2">
      <c r="A649" s="278"/>
      <c r="B649" s="155"/>
      <c r="C649" s="153"/>
      <c r="D649" s="673"/>
      <c r="E649" s="144"/>
      <c r="F649" s="534">
        <f t="shared" si="179"/>
        <v>0</v>
      </c>
      <c r="G649" s="535">
        <f t="shared" si="180"/>
        <v>0</v>
      </c>
      <c r="H649" s="534">
        <f t="shared" si="181"/>
        <v>0</v>
      </c>
      <c r="I649" s="536">
        <f t="shared" si="182"/>
        <v>0</v>
      </c>
      <c r="J649" s="188"/>
      <c r="K649" s="536">
        <f t="shared" ref="K649:K671" si="185">SUM(D649*J649)</f>
        <v>0</v>
      </c>
      <c r="L649" s="188"/>
      <c r="M649" s="536">
        <f t="shared" si="183"/>
        <v>0</v>
      </c>
      <c r="N649" s="534">
        <f t="shared" ref="N649:N672" si="186">SUM(G649+H649+I649+K649+M649)</f>
        <v>0</v>
      </c>
      <c r="O649" s="534" t="e">
        <f>omkostninger!$K$34</f>
        <v>#DIV/0!</v>
      </c>
      <c r="P649" s="534" t="e">
        <f t="shared" si="184"/>
        <v>#DIV/0!</v>
      </c>
      <c r="Q649" s="538" t="e">
        <f t="shared" ref="Q649:Q672" si="187">SUM(D649/P649)</f>
        <v>#DIV/0!</v>
      </c>
    </row>
    <row r="650" spans="1:18" x14ac:dyDescent="0.2">
      <c r="A650" s="277"/>
      <c r="B650" s="174"/>
      <c r="C650" s="149"/>
      <c r="D650" s="672"/>
      <c r="E650" s="146"/>
      <c r="F650" s="534">
        <f t="shared" si="179"/>
        <v>0</v>
      </c>
      <c r="G650" s="535">
        <f t="shared" si="180"/>
        <v>0</v>
      </c>
      <c r="H650" s="534">
        <f t="shared" si="181"/>
        <v>0</v>
      </c>
      <c r="I650" s="536">
        <f t="shared" si="182"/>
        <v>0</v>
      </c>
      <c r="J650" s="183"/>
      <c r="K650" s="536">
        <f t="shared" si="185"/>
        <v>0</v>
      </c>
      <c r="L650" s="183"/>
      <c r="M650" s="536">
        <f t="shared" si="183"/>
        <v>0</v>
      </c>
      <c r="N650" s="534">
        <f t="shared" si="186"/>
        <v>0</v>
      </c>
      <c r="O650" s="534" t="e">
        <f>omkostninger!$K$34</f>
        <v>#DIV/0!</v>
      </c>
      <c r="P650" s="534" t="e">
        <f t="shared" si="184"/>
        <v>#DIV/0!</v>
      </c>
      <c r="Q650" s="538" t="e">
        <f t="shared" si="187"/>
        <v>#DIV/0!</v>
      </c>
    </row>
    <row r="651" spans="1:18" x14ac:dyDescent="0.2">
      <c r="A651" s="278"/>
      <c r="B651" s="155"/>
      <c r="C651" s="153"/>
      <c r="D651" s="673"/>
      <c r="E651" s="144"/>
      <c r="F651" s="534">
        <f t="shared" si="179"/>
        <v>0</v>
      </c>
      <c r="G651" s="535">
        <f t="shared" si="180"/>
        <v>0</v>
      </c>
      <c r="H651" s="534">
        <f t="shared" si="181"/>
        <v>0</v>
      </c>
      <c r="I651" s="536">
        <f t="shared" si="182"/>
        <v>0</v>
      </c>
      <c r="J651" s="188"/>
      <c r="K651" s="536">
        <f t="shared" si="185"/>
        <v>0</v>
      </c>
      <c r="L651" s="188"/>
      <c r="M651" s="536">
        <f t="shared" si="183"/>
        <v>0</v>
      </c>
      <c r="N651" s="534">
        <f t="shared" si="186"/>
        <v>0</v>
      </c>
      <c r="O651" s="534" t="e">
        <f>omkostninger!$K$34</f>
        <v>#DIV/0!</v>
      </c>
      <c r="P651" s="534" t="e">
        <f t="shared" si="184"/>
        <v>#DIV/0!</v>
      </c>
      <c r="Q651" s="538" t="e">
        <f t="shared" si="187"/>
        <v>#DIV/0!</v>
      </c>
    </row>
    <row r="652" spans="1:18" x14ac:dyDescent="0.2">
      <c r="A652" s="277"/>
      <c r="B652" s="174"/>
      <c r="C652" s="149"/>
      <c r="D652" s="672"/>
      <c r="E652" s="146"/>
      <c r="F652" s="534">
        <f t="shared" si="179"/>
        <v>0</v>
      </c>
      <c r="G652" s="535">
        <f t="shared" si="180"/>
        <v>0</v>
      </c>
      <c r="H652" s="534">
        <f t="shared" si="181"/>
        <v>0</v>
      </c>
      <c r="I652" s="536">
        <f t="shared" si="182"/>
        <v>0</v>
      </c>
      <c r="J652" s="183"/>
      <c r="K652" s="536">
        <f t="shared" si="185"/>
        <v>0</v>
      </c>
      <c r="L652" s="183"/>
      <c r="M652" s="536">
        <f t="shared" si="183"/>
        <v>0</v>
      </c>
      <c r="N652" s="534">
        <f t="shared" si="186"/>
        <v>0</v>
      </c>
      <c r="O652" s="534" t="e">
        <f>omkostninger!$K$34</f>
        <v>#DIV/0!</v>
      </c>
      <c r="P652" s="534" t="e">
        <f t="shared" si="184"/>
        <v>#DIV/0!</v>
      </c>
      <c r="Q652" s="538" t="e">
        <f t="shared" si="187"/>
        <v>#DIV/0!</v>
      </c>
      <c r="R652" s="103"/>
    </row>
    <row r="653" spans="1:18" x14ac:dyDescent="0.2">
      <c r="A653" s="278"/>
      <c r="B653" s="155"/>
      <c r="C653" s="153"/>
      <c r="D653" s="673"/>
      <c r="E653" s="144"/>
      <c r="F653" s="534">
        <f t="shared" si="179"/>
        <v>0</v>
      </c>
      <c r="G653" s="535">
        <f t="shared" si="180"/>
        <v>0</v>
      </c>
      <c r="H653" s="534">
        <f t="shared" si="181"/>
        <v>0</v>
      </c>
      <c r="I653" s="536">
        <f t="shared" si="182"/>
        <v>0</v>
      </c>
      <c r="J653" s="188"/>
      <c r="K653" s="536">
        <f t="shared" si="185"/>
        <v>0</v>
      </c>
      <c r="L653" s="188"/>
      <c r="M653" s="536">
        <f t="shared" si="183"/>
        <v>0</v>
      </c>
      <c r="N653" s="534">
        <f t="shared" si="186"/>
        <v>0</v>
      </c>
      <c r="O653" s="534" t="e">
        <f>omkostninger!$K$34</f>
        <v>#DIV/0!</v>
      </c>
      <c r="P653" s="534" t="e">
        <f t="shared" si="184"/>
        <v>#DIV/0!</v>
      </c>
      <c r="Q653" s="538" t="e">
        <f t="shared" si="187"/>
        <v>#DIV/0!</v>
      </c>
    </row>
    <row r="654" spans="1:18" x14ac:dyDescent="0.2">
      <c r="A654" s="279"/>
      <c r="B654" s="185"/>
      <c r="C654" s="156"/>
      <c r="D654" s="672"/>
      <c r="E654" s="145"/>
      <c r="F654" s="534">
        <f t="shared" si="179"/>
        <v>0</v>
      </c>
      <c r="G654" s="535">
        <f t="shared" si="180"/>
        <v>0</v>
      </c>
      <c r="H654" s="534">
        <f t="shared" si="181"/>
        <v>0</v>
      </c>
      <c r="I654" s="536">
        <f t="shared" si="182"/>
        <v>0</v>
      </c>
      <c r="J654" s="539"/>
      <c r="K654" s="536">
        <f t="shared" si="185"/>
        <v>0</v>
      </c>
      <c r="L654" s="539"/>
      <c r="M654" s="536">
        <f t="shared" si="183"/>
        <v>0</v>
      </c>
      <c r="N654" s="534">
        <f t="shared" si="186"/>
        <v>0</v>
      </c>
      <c r="O654" s="534" t="e">
        <f>omkostninger!$K$34</f>
        <v>#DIV/0!</v>
      </c>
      <c r="P654" s="534" t="e">
        <f t="shared" si="184"/>
        <v>#DIV/0!</v>
      </c>
      <c r="Q654" s="538" t="e">
        <f t="shared" si="187"/>
        <v>#DIV/0!</v>
      </c>
    </row>
    <row r="655" spans="1:18" x14ac:dyDescent="0.2">
      <c r="A655" s="278"/>
      <c r="B655" s="155"/>
      <c r="C655" s="153"/>
      <c r="D655" s="673"/>
      <c r="E655" s="144"/>
      <c r="F655" s="534">
        <f t="shared" si="179"/>
        <v>0</v>
      </c>
      <c r="G655" s="535">
        <f t="shared" si="180"/>
        <v>0</v>
      </c>
      <c r="H655" s="534">
        <f t="shared" si="181"/>
        <v>0</v>
      </c>
      <c r="I655" s="536">
        <f t="shared" si="182"/>
        <v>0</v>
      </c>
      <c r="J655" s="188"/>
      <c r="K655" s="536">
        <f t="shared" si="185"/>
        <v>0</v>
      </c>
      <c r="L655" s="188"/>
      <c r="M655" s="536">
        <f t="shared" si="183"/>
        <v>0</v>
      </c>
      <c r="N655" s="534">
        <f t="shared" si="186"/>
        <v>0</v>
      </c>
      <c r="O655" s="534" t="e">
        <f>omkostninger!$K$34</f>
        <v>#DIV/0!</v>
      </c>
      <c r="P655" s="534" t="e">
        <f t="shared" si="184"/>
        <v>#DIV/0!</v>
      </c>
      <c r="Q655" s="538" t="e">
        <f t="shared" si="187"/>
        <v>#DIV/0!</v>
      </c>
    </row>
    <row r="656" spans="1:18" x14ac:dyDescent="0.2">
      <c r="A656" s="277"/>
      <c r="B656" s="185"/>
      <c r="C656" s="156"/>
      <c r="D656" s="672"/>
      <c r="E656" s="146"/>
      <c r="F656" s="534">
        <f t="shared" si="179"/>
        <v>0</v>
      </c>
      <c r="G656" s="535">
        <f t="shared" si="180"/>
        <v>0</v>
      </c>
      <c r="H656" s="534">
        <f t="shared" si="181"/>
        <v>0</v>
      </c>
      <c r="I656" s="536">
        <f t="shared" si="182"/>
        <v>0</v>
      </c>
      <c r="J656" s="183"/>
      <c r="K656" s="536">
        <f t="shared" si="185"/>
        <v>0</v>
      </c>
      <c r="L656" s="183"/>
      <c r="M656" s="536">
        <f t="shared" si="183"/>
        <v>0</v>
      </c>
      <c r="N656" s="534">
        <f t="shared" si="186"/>
        <v>0</v>
      </c>
      <c r="O656" s="534" t="e">
        <f>omkostninger!$K$34</f>
        <v>#DIV/0!</v>
      </c>
      <c r="P656" s="534" t="e">
        <f t="shared" si="184"/>
        <v>#DIV/0!</v>
      </c>
      <c r="Q656" s="538" t="e">
        <f t="shared" si="187"/>
        <v>#DIV/0!</v>
      </c>
    </row>
    <row r="657" spans="1:18" x14ac:dyDescent="0.2">
      <c r="A657" s="278"/>
      <c r="B657" s="155"/>
      <c r="C657" s="153"/>
      <c r="D657" s="673"/>
      <c r="E657" s="144"/>
      <c r="F657" s="534">
        <f t="shared" si="179"/>
        <v>0</v>
      </c>
      <c r="G657" s="535">
        <f t="shared" si="180"/>
        <v>0</v>
      </c>
      <c r="H657" s="534">
        <f t="shared" si="181"/>
        <v>0</v>
      </c>
      <c r="I657" s="536">
        <f t="shared" si="182"/>
        <v>0</v>
      </c>
      <c r="J657" s="188"/>
      <c r="K657" s="536">
        <f t="shared" si="185"/>
        <v>0</v>
      </c>
      <c r="L657" s="188"/>
      <c r="M657" s="536">
        <f t="shared" si="183"/>
        <v>0</v>
      </c>
      <c r="N657" s="534">
        <f t="shared" si="186"/>
        <v>0</v>
      </c>
      <c r="O657" s="534" t="e">
        <f>omkostninger!$K$34</f>
        <v>#DIV/0!</v>
      </c>
      <c r="P657" s="534" t="e">
        <f t="shared" si="184"/>
        <v>#DIV/0!</v>
      </c>
      <c r="Q657" s="538" t="e">
        <f t="shared" si="187"/>
        <v>#DIV/0!</v>
      </c>
    </row>
    <row r="658" spans="1:18" x14ac:dyDescent="0.2">
      <c r="A658" s="277"/>
      <c r="B658" s="174"/>
      <c r="C658" s="149"/>
      <c r="D658" s="672"/>
      <c r="E658" s="146"/>
      <c r="F658" s="534">
        <f t="shared" si="179"/>
        <v>0</v>
      </c>
      <c r="G658" s="535">
        <f t="shared" si="180"/>
        <v>0</v>
      </c>
      <c r="H658" s="534">
        <f t="shared" si="181"/>
        <v>0</v>
      </c>
      <c r="I658" s="536">
        <f t="shared" si="182"/>
        <v>0</v>
      </c>
      <c r="J658" s="183"/>
      <c r="K658" s="536">
        <f t="shared" si="185"/>
        <v>0</v>
      </c>
      <c r="L658" s="183"/>
      <c r="M658" s="536">
        <f t="shared" si="183"/>
        <v>0</v>
      </c>
      <c r="N658" s="534">
        <f t="shared" si="186"/>
        <v>0</v>
      </c>
      <c r="O658" s="534" t="e">
        <f>omkostninger!$K$34</f>
        <v>#DIV/0!</v>
      </c>
      <c r="P658" s="534" t="e">
        <f t="shared" si="184"/>
        <v>#DIV/0!</v>
      </c>
      <c r="Q658" s="538" t="e">
        <f t="shared" si="187"/>
        <v>#DIV/0!</v>
      </c>
      <c r="R658" s="103"/>
    </row>
    <row r="659" spans="1:18" x14ac:dyDescent="0.2">
      <c r="A659" s="278"/>
      <c r="B659" s="155"/>
      <c r="C659" s="153"/>
      <c r="D659" s="673"/>
      <c r="E659" s="144"/>
      <c r="F659" s="534">
        <f t="shared" si="179"/>
        <v>0</v>
      </c>
      <c r="G659" s="535">
        <f t="shared" si="180"/>
        <v>0</v>
      </c>
      <c r="H659" s="534">
        <f t="shared" si="181"/>
        <v>0</v>
      </c>
      <c r="I659" s="536">
        <f t="shared" si="182"/>
        <v>0</v>
      </c>
      <c r="J659" s="188"/>
      <c r="K659" s="536">
        <f t="shared" si="185"/>
        <v>0</v>
      </c>
      <c r="L659" s="188"/>
      <c r="M659" s="536">
        <f t="shared" si="183"/>
        <v>0</v>
      </c>
      <c r="N659" s="534">
        <f t="shared" si="186"/>
        <v>0</v>
      </c>
      <c r="O659" s="534" t="e">
        <f>omkostninger!$K$34</f>
        <v>#DIV/0!</v>
      </c>
      <c r="P659" s="534" t="e">
        <f t="shared" si="184"/>
        <v>#DIV/0!</v>
      </c>
      <c r="Q659" s="538" t="e">
        <f t="shared" si="187"/>
        <v>#DIV/0!</v>
      </c>
    </row>
    <row r="660" spans="1:18" x14ac:dyDescent="0.2">
      <c r="A660" s="277"/>
      <c r="B660" s="174"/>
      <c r="C660" s="149"/>
      <c r="D660" s="672"/>
      <c r="E660" s="146"/>
      <c r="F660" s="534">
        <f t="shared" si="179"/>
        <v>0</v>
      </c>
      <c r="G660" s="535">
        <f t="shared" si="180"/>
        <v>0</v>
      </c>
      <c r="H660" s="534">
        <f t="shared" si="181"/>
        <v>0</v>
      </c>
      <c r="I660" s="536">
        <f t="shared" si="182"/>
        <v>0</v>
      </c>
      <c r="J660" s="183"/>
      <c r="K660" s="536">
        <f t="shared" si="185"/>
        <v>0</v>
      </c>
      <c r="L660" s="183"/>
      <c r="M660" s="536">
        <f t="shared" si="183"/>
        <v>0</v>
      </c>
      <c r="N660" s="534">
        <f t="shared" si="186"/>
        <v>0</v>
      </c>
      <c r="O660" s="534" t="e">
        <f>omkostninger!$K$34</f>
        <v>#DIV/0!</v>
      </c>
      <c r="P660" s="534" t="e">
        <f t="shared" si="184"/>
        <v>#DIV/0!</v>
      </c>
      <c r="Q660" s="538" t="e">
        <f t="shared" si="187"/>
        <v>#DIV/0!</v>
      </c>
    </row>
    <row r="661" spans="1:18" x14ac:dyDescent="0.2">
      <c r="A661" s="278"/>
      <c r="B661" s="155"/>
      <c r="C661" s="153"/>
      <c r="D661" s="673"/>
      <c r="E661" s="144"/>
      <c r="F661" s="534">
        <f t="shared" si="179"/>
        <v>0</v>
      </c>
      <c r="G661" s="535">
        <f t="shared" si="180"/>
        <v>0</v>
      </c>
      <c r="H661" s="534">
        <f t="shared" si="181"/>
        <v>0</v>
      </c>
      <c r="I661" s="536">
        <f t="shared" si="182"/>
        <v>0</v>
      </c>
      <c r="J661" s="188"/>
      <c r="K661" s="536">
        <f t="shared" si="185"/>
        <v>0</v>
      </c>
      <c r="L661" s="188"/>
      <c r="M661" s="536">
        <f t="shared" si="183"/>
        <v>0</v>
      </c>
      <c r="N661" s="534">
        <f t="shared" si="186"/>
        <v>0</v>
      </c>
      <c r="O661" s="534" t="e">
        <f>omkostninger!$K$34</f>
        <v>#DIV/0!</v>
      </c>
      <c r="P661" s="534" t="e">
        <f t="shared" si="184"/>
        <v>#DIV/0!</v>
      </c>
      <c r="Q661" s="538" t="e">
        <f t="shared" si="187"/>
        <v>#DIV/0!</v>
      </c>
    </row>
    <row r="662" spans="1:18" x14ac:dyDescent="0.2">
      <c r="A662" s="277"/>
      <c r="B662" s="174"/>
      <c r="C662" s="149"/>
      <c r="D662" s="672"/>
      <c r="E662" s="145"/>
      <c r="F662" s="534">
        <f t="shared" si="179"/>
        <v>0</v>
      </c>
      <c r="G662" s="535">
        <f t="shared" si="180"/>
        <v>0</v>
      </c>
      <c r="H662" s="534">
        <f t="shared" si="181"/>
        <v>0</v>
      </c>
      <c r="I662" s="536">
        <f t="shared" si="182"/>
        <v>0</v>
      </c>
      <c r="J662" s="539"/>
      <c r="K662" s="536">
        <f t="shared" si="185"/>
        <v>0</v>
      </c>
      <c r="L662" s="539"/>
      <c r="M662" s="536">
        <f t="shared" si="183"/>
        <v>0</v>
      </c>
      <c r="N662" s="534">
        <f t="shared" si="186"/>
        <v>0</v>
      </c>
      <c r="O662" s="534" t="e">
        <f>omkostninger!$K$34</f>
        <v>#DIV/0!</v>
      </c>
      <c r="P662" s="534" t="e">
        <f t="shared" si="184"/>
        <v>#DIV/0!</v>
      </c>
      <c r="Q662" s="538" t="e">
        <f t="shared" si="187"/>
        <v>#DIV/0!</v>
      </c>
    </row>
    <row r="663" spans="1:18" x14ac:dyDescent="0.2">
      <c r="A663" s="278"/>
      <c r="B663" s="155"/>
      <c r="C663" s="153"/>
      <c r="D663" s="673"/>
      <c r="E663" s="144"/>
      <c r="F663" s="534">
        <f t="shared" si="179"/>
        <v>0</v>
      </c>
      <c r="G663" s="535">
        <f t="shared" si="180"/>
        <v>0</v>
      </c>
      <c r="H663" s="534">
        <f t="shared" si="181"/>
        <v>0</v>
      </c>
      <c r="I663" s="536">
        <f t="shared" si="182"/>
        <v>0</v>
      </c>
      <c r="J663" s="188"/>
      <c r="K663" s="536">
        <f t="shared" si="185"/>
        <v>0</v>
      </c>
      <c r="L663" s="188"/>
      <c r="M663" s="536">
        <f t="shared" si="183"/>
        <v>0</v>
      </c>
      <c r="N663" s="534">
        <f t="shared" si="186"/>
        <v>0</v>
      </c>
      <c r="O663" s="534" t="e">
        <f>omkostninger!$K$34</f>
        <v>#DIV/0!</v>
      </c>
      <c r="P663" s="534" t="e">
        <f t="shared" si="184"/>
        <v>#DIV/0!</v>
      </c>
      <c r="Q663" s="538" t="e">
        <f t="shared" si="187"/>
        <v>#DIV/0!</v>
      </c>
    </row>
    <row r="664" spans="1:18" x14ac:dyDescent="0.2">
      <c r="A664" s="277"/>
      <c r="B664" s="174"/>
      <c r="C664" s="149"/>
      <c r="D664" s="672"/>
      <c r="E664" s="146"/>
      <c r="F664" s="534">
        <f t="shared" si="179"/>
        <v>0</v>
      </c>
      <c r="G664" s="535">
        <f t="shared" si="180"/>
        <v>0</v>
      </c>
      <c r="H664" s="534">
        <f t="shared" si="181"/>
        <v>0</v>
      </c>
      <c r="I664" s="536">
        <f t="shared" si="182"/>
        <v>0</v>
      </c>
      <c r="J664" s="183"/>
      <c r="K664" s="536">
        <f t="shared" si="185"/>
        <v>0</v>
      </c>
      <c r="L664" s="183"/>
      <c r="M664" s="536">
        <f t="shared" si="183"/>
        <v>0</v>
      </c>
      <c r="N664" s="534">
        <f t="shared" si="186"/>
        <v>0</v>
      </c>
      <c r="O664" s="534" t="e">
        <f>omkostninger!$K$34</f>
        <v>#DIV/0!</v>
      </c>
      <c r="P664" s="534" t="e">
        <f t="shared" si="184"/>
        <v>#DIV/0!</v>
      </c>
      <c r="Q664" s="538" t="e">
        <f t="shared" si="187"/>
        <v>#DIV/0!</v>
      </c>
    </row>
    <row r="665" spans="1:18" x14ac:dyDescent="0.2">
      <c r="A665" s="278"/>
      <c r="B665" s="155"/>
      <c r="C665" s="153"/>
      <c r="D665" s="673"/>
      <c r="E665" s="144"/>
      <c r="F665" s="534">
        <f t="shared" si="179"/>
        <v>0</v>
      </c>
      <c r="G665" s="535">
        <f t="shared" si="180"/>
        <v>0</v>
      </c>
      <c r="H665" s="534">
        <f t="shared" si="181"/>
        <v>0</v>
      </c>
      <c r="I665" s="536">
        <f t="shared" si="182"/>
        <v>0</v>
      </c>
      <c r="J665" s="188"/>
      <c r="K665" s="536">
        <f t="shared" si="185"/>
        <v>0</v>
      </c>
      <c r="L665" s="188"/>
      <c r="M665" s="536">
        <f t="shared" si="183"/>
        <v>0</v>
      </c>
      <c r="N665" s="534">
        <f t="shared" si="186"/>
        <v>0</v>
      </c>
      <c r="O665" s="534" t="e">
        <f>omkostninger!$K$34</f>
        <v>#DIV/0!</v>
      </c>
      <c r="P665" s="534" t="e">
        <f t="shared" si="184"/>
        <v>#DIV/0!</v>
      </c>
      <c r="Q665" s="538" t="e">
        <f t="shared" si="187"/>
        <v>#DIV/0!</v>
      </c>
    </row>
    <row r="666" spans="1:18" x14ac:dyDescent="0.2">
      <c r="A666" s="277"/>
      <c r="B666" s="174"/>
      <c r="C666" s="149"/>
      <c r="D666" s="672"/>
      <c r="E666" s="146"/>
      <c r="F666" s="534">
        <f t="shared" si="179"/>
        <v>0</v>
      </c>
      <c r="G666" s="535">
        <f t="shared" si="180"/>
        <v>0</v>
      </c>
      <c r="H666" s="534">
        <f t="shared" si="181"/>
        <v>0</v>
      </c>
      <c r="I666" s="536">
        <f t="shared" si="182"/>
        <v>0</v>
      </c>
      <c r="J666" s="183"/>
      <c r="K666" s="536">
        <f t="shared" si="185"/>
        <v>0</v>
      </c>
      <c r="L666" s="183"/>
      <c r="M666" s="536">
        <f t="shared" si="183"/>
        <v>0</v>
      </c>
      <c r="N666" s="534">
        <f t="shared" si="186"/>
        <v>0</v>
      </c>
      <c r="O666" s="534" t="e">
        <f>omkostninger!$K$34</f>
        <v>#DIV/0!</v>
      </c>
      <c r="P666" s="534" t="e">
        <f t="shared" si="184"/>
        <v>#DIV/0!</v>
      </c>
      <c r="Q666" s="538" t="e">
        <f t="shared" si="187"/>
        <v>#DIV/0!</v>
      </c>
    </row>
    <row r="667" spans="1:18" x14ac:dyDescent="0.2">
      <c r="A667" s="278"/>
      <c r="B667" s="155"/>
      <c r="C667" s="153"/>
      <c r="D667" s="673"/>
      <c r="E667" s="144"/>
      <c r="F667" s="534">
        <f t="shared" si="179"/>
        <v>0</v>
      </c>
      <c r="G667" s="535">
        <f t="shared" si="180"/>
        <v>0</v>
      </c>
      <c r="H667" s="534">
        <f t="shared" si="181"/>
        <v>0</v>
      </c>
      <c r="I667" s="536">
        <f t="shared" si="182"/>
        <v>0</v>
      </c>
      <c r="J667" s="188"/>
      <c r="K667" s="536">
        <f t="shared" si="185"/>
        <v>0</v>
      </c>
      <c r="L667" s="188"/>
      <c r="M667" s="536">
        <f t="shared" si="183"/>
        <v>0</v>
      </c>
      <c r="N667" s="534">
        <f t="shared" si="186"/>
        <v>0</v>
      </c>
      <c r="O667" s="534" t="e">
        <f>omkostninger!$K$34</f>
        <v>#DIV/0!</v>
      </c>
      <c r="P667" s="534" t="e">
        <f t="shared" si="184"/>
        <v>#DIV/0!</v>
      </c>
      <c r="Q667" s="538" t="e">
        <f t="shared" si="187"/>
        <v>#DIV/0!</v>
      </c>
    </row>
    <row r="668" spans="1:18" x14ac:dyDescent="0.2">
      <c r="A668" s="277"/>
      <c r="B668" s="174"/>
      <c r="C668" s="149"/>
      <c r="D668" s="672"/>
      <c r="E668" s="146"/>
      <c r="F668" s="534">
        <f t="shared" si="179"/>
        <v>0</v>
      </c>
      <c r="G668" s="535">
        <f t="shared" si="180"/>
        <v>0</v>
      </c>
      <c r="H668" s="534">
        <f t="shared" si="181"/>
        <v>0</v>
      </c>
      <c r="I668" s="536">
        <f t="shared" si="182"/>
        <v>0</v>
      </c>
      <c r="J668" s="183"/>
      <c r="K668" s="536">
        <f t="shared" si="185"/>
        <v>0</v>
      </c>
      <c r="L668" s="183"/>
      <c r="M668" s="536">
        <f t="shared" si="183"/>
        <v>0</v>
      </c>
      <c r="N668" s="534">
        <f t="shared" si="186"/>
        <v>0</v>
      </c>
      <c r="O668" s="534" t="e">
        <f>omkostninger!$K$34</f>
        <v>#DIV/0!</v>
      </c>
      <c r="P668" s="534" t="e">
        <f t="shared" si="184"/>
        <v>#DIV/0!</v>
      </c>
      <c r="Q668" s="538" t="e">
        <f t="shared" si="187"/>
        <v>#DIV/0!</v>
      </c>
    </row>
    <row r="669" spans="1:18" x14ac:dyDescent="0.2">
      <c r="A669" s="278"/>
      <c r="B669" s="155"/>
      <c r="C669" s="153"/>
      <c r="D669" s="673"/>
      <c r="E669" s="144"/>
      <c r="F669" s="534">
        <f t="shared" si="179"/>
        <v>0</v>
      </c>
      <c r="G669" s="535">
        <f t="shared" si="180"/>
        <v>0</v>
      </c>
      <c r="H669" s="534">
        <f t="shared" si="181"/>
        <v>0</v>
      </c>
      <c r="I669" s="536">
        <f t="shared" si="182"/>
        <v>0</v>
      </c>
      <c r="J669" s="188"/>
      <c r="K669" s="536">
        <f t="shared" si="185"/>
        <v>0</v>
      </c>
      <c r="L669" s="188"/>
      <c r="M669" s="536">
        <f t="shared" si="183"/>
        <v>0</v>
      </c>
      <c r="N669" s="534">
        <f t="shared" si="186"/>
        <v>0</v>
      </c>
      <c r="O669" s="534" t="e">
        <f>omkostninger!$K$34</f>
        <v>#DIV/0!</v>
      </c>
      <c r="P669" s="534" t="e">
        <f t="shared" si="184"/>
        <v>#DIV/0!</v>
      </c>
      <c r="Q669" s="538" t="e">
        <f t="shared" si="187"/>
        <v>#DIV/0!</v>
      </c>
    </row>
    <row r="670" spans="1:18" x14ac:dyDescent="0.2">
      <c r="A670" s="277"/>
      <c r="B670" s="174"/>
      <c r="C670" s="158"/>
      <c r="D670" s="674"/>
      <c r="E670" s="145"/>
      <c r="F670" s="534">
        <f t="shared" si="179"/>
        <v>0</v>
      </c>
      <c r="G670" s="535">
        <f t="shared" si="180"/>
        <v>0</v>
      </c>
      <c r="H670" s="534">
        <f t="shared" si="181"/>
        <v>0</v>
      </c>
      <c r="I670" s="536">
        <f t="shared" si="182"/>
        <v>0</v>
      </c>
      <c r="J670" s="539"/>
      <c r="K670" s="536">
        <f t="shared" si="185"/>
        <v>0</v>
      </c>
      <c r="L670" s="539"/>
      <c r="M670" s="536">
        <f t="shared" si="183"/>
        <v>0</v>
      </c>
      <c r="N670" s="534">
        <f t="shared" si="186"/>
        <v>0</v>
      </c>
      <c r="O670" s="534" t="e">
        <f>omkostninger!$K$34</f>
        <v>#DIV/0!</v>
      </c>
      <c r="P670" s="534" t="e">
        <f t="shared" si="184"/>
        <v>#DIV/0!</v>
      </c>
      <c r="Q670" s="538" t="e">
        <f t="shared" si="187"/>
        <v>#DIV/0!</v>
      </c>
    </row>
    <row r="671" spans="1:18" x14ac:dyDescent="0.2">
      <c r="A671" s="278"/>
      <c r="B671" s="155"/>
      <c r="C671" s="153"/>
      <c r="D671" s="673"/>
      <c r="E671" s="144"/>
      <c r="F671" s="534">
        <f t="shared" si="179"/>
        <v>0</v>
      </c>
      <c r="G671" s="535">
        <f t="shared" si="180"/>
        <v>0</v>
      </c>
      <c r="H671" s="534">
        <f t="shared" si="181"/>
        <v>0</v>
      </c>
      <c r="I671" s="536">
        <f t="shared" si="182"/>
        <v>0</v>
      </c>
      <c r="J671" s="188"/>
      <c r="K671" s="536">
        <f t="shared" si="185"/>
        <v>0</v>
      </c>
      <c r="L671" s="188"/>
      <c r="M671" s="536">
        <f t="shared" si="183"/>
        <v>0</v>
      </c>
      <c r="N671" s="534">
        <f t="shared" si="186"/>
        <v>0</v>
      </c>
      <c r="O671" s="534" t="e">
        <f>omkostninger!$K$34</f>
        <v>#DIV/0!</v>
      </c>
      <c r="P671" s="534" t="e">
        <f t="shared" si="184"/>
        <v>#DIV/0!</v>
      </c>
      <c r="Q671" s="538" t="e">
        <f t="shared" si="187"/>
        <v>#DIV/0!</v>
      </c>
    </row>
    <row r="672" spans="1:18" ht="13.5" thickBot="1" x14ac:dyDescent="0.25">
      <c r="A672" s="277"/>
      <c r="B672" s="174"/>
      <c r="C672" s="149"/>
      <c r="D672" s="672"/>
      <c r="E672" s="146"/>
      <c r="F672" s="534">
        <f t="shared" si="179"/>
        <v>0</v>
      </c>
      <c r="G672" s="535">
        <f t="shared" si="180"/>
        <v>0</v>
      </c>
      <c r="H672" s="534">
        <f t="shared" si="181"/>
        <v>0</v>
      </c>
      <c r="I672" s="536">
        <f t="shared" si="182"/>
        <v>0</v>
      </c>
      <c r="J672" s="183"/>
      <c r="K672" s="536">
        <f>SUM(D672*J672)</f>
        <v>0</v>
      </c>
      <c r="L672" s="183"/>
      <c r="M672" s="536">
        <f t="shared" si="183"/>
        <v>0</v>
      </c>
      <c r="N672" s="534">
        <f t="shared" si="186"/>
        <v>0</v>
      </c>
      <c r="O672" s="534" t="e">
        <f>omkostninger!$K$34</f>
        <v>#DIV/0!</v>
      </c>
      <c r="P672" s="534" t="e">
        <f t="shared" si="184"/>
        <v>#DIV/0!</v>
      </c>
      <c r="Q672" s="538" t="e">
        <f t="shared" si="187"/>
        <v>#DIV/0!</v>
      </c>
    </row>
    <row r="673" spans="1:17" ht="13.5" thickBot="1" x14ac:dyDescent="0.25">
      <c r="A673" s="133" t="s">
        <v>37</v>
      </c>
      <c r="B673" s="118"/>
      <c r="C673" s="119"/>
      <c r="D673" s="675"/>
      <c r="E673" s="120"/>
      <c r="F673" s="361">
        <f>SUM(F648:F672)</f>
        <v>0</v>
      </c>
      <c r="G673" s="361">
        <f>SUM(G648:G672)</f>
        <v>0</v>
      </c>
      <c r="H673" s="361">
        <f>SUM(H648:H672)</f>
        <v>0</v>
      </c>
      <c r="I673" s="361">
        <f>SUM(I648:I672)</f>
        <v>0</v>
      </c>
      <c r="J673" s="577"/>
      <c r="K673" s="361">
        <f>SUM(K648:K672)</f>
        <v>0</v>
      </c>
      <c r="L673" s="577"/>
      <c r="M673" s="361">
        <f>SUM(M648:M672)</f>
        <v>0</v>
      </c>
      <c r="N673" s="361">
        <f>SUM(N648:N672)</f>
        <v>0</v>
      </c>
      <c r="O673" s="360"/>
      <c r="P673" s="361" t="e">
        <f>SUM(P648:P672)</f>
        <v>#DIV/0!</v>
      </c>
      <c r="Q673" s="578"/>
    </row>
    <row r="674" spans="1:17" ht="13.5" thickTop="1" x14ac:dyDescent="0.2">
      <c r="D674" s="666"/>
      <c r="E674" s="103"/>
      <c r="F674" s="103"/>
      <c r="G674" s="103"/>
      <c r="H674" s="103"/>
      <c r="I674" s="103"/>
      <c r="J674" s="557"/>
      <c r="K674" s="557"/>
      <c r="L674" s="557"/>
      <c r="M674" s="557"/>
      <c r="N674" s="557"/>
      <c r="O674" s="557"/>
      <c r="P674" s="557"/>
      <c r="Q674" s="557"/>
    </row>
    <row r="675" spans="1:17" ht="30" customHeight="1" x14ac:dyDescent="0.2">
      <c r="D675" s="666"/>
      <c r="E675" s="103"/>
      <c r="F675" s="103"/>
      <c r="G675" s="103"/>
      <c r="H675" s="103"/>
      <c r="I675" s="103"/>
      <c r="J675" s="557"/>
      <c r="K675" s="557"/>
      <c r="L675" s="557"/>
      <c r="M675" s="557"/>
      <c r="N675" s="557"/>
      <c r="O675" s="557"/>
      <c r="P675" s="557"/>
      <c r="Q675" s="557"/>
    </row>
    <row r="676" spans="1:17" ht="13.5" thickBot="1" x14ac:dyDescent="0.25">
      <c r="D676" s="666"/>
      <c r="E676" s="103"/>
      <c r="F676" s="103"/>
      <c r="G676" s="103"/>
      <c r="H676" s="103"/>
      <c r="I676" s="103"/>
      <c r="J676" s="557"/>
      <c r="K676" s="557"/>
      <c r="L676" s="557"/>
      <c r="M676" s="557"/>
      <c r="N676" s="557"/>
      <c r="O676" s="557"/>
      <c r="P676" s="557"/>
      <c r="Q676" s="557"/>
    </row>
    <row r="677" spans="1:17" ht="21.75" thickTop="1" thickBot="1" x14ac:dyDescent="0.35">
      <c r="A677" s="136"/>
      <c r="B677" s="137" t="s">
        <v>18</v>
      </c>
      <c r="C677" s="137"/>
      <c r="D677" s="667"/>
      <c r="E677" s="692"/>
      <c r="F677" s="692"/>
      <c r="G677" s="692"/>
      <c r="H677" s="692"/>
      <c r="I677" s="692"/>
      <c r="J677" s="558"/>
      <c r="K677" s="559" t="s">
        <v>56</v>
      </c>
      <c r="L677" s="559"/>
      <c r="M677" s="559"/>
      <c r="N677" s="560"/>
      <c r="O677" s="561"/>
      <c r="P677" s="602" t="s">
        <v>88</v>
      </c>
      <c r="Q677" s="563">
        <v>1</v>
      </c>
    </row>
    <row r="678" spans="1:17" x14ac:dyDescent="0.2">
      <c r="A678" s="127"/>
      <c r="B678" s="7"/>
      <c r="C678" s="7"/>
      <c r="D678" s="665"/>
      <c r="E678" s="690"/>
      <c r="F678" s="691"/>
      <c r="G678" s="691"/>
      <c r="H678" s="693"/>
      <c r="I678" s="693"/>
      <c r="J678" s="553"/>
      <c r="K678" s="556"/>
      <c r="L678" s="556"/>
      <c r="M678" s="556"/>
      <c r="N678" s="564"/>
      <c r="O678" s="564"/>
      <c r="P678" s="564"/>
      <c r="Q678" s="565"/>
    </row>
    <row r="679" spans="1:17" ht="13.5" thickBot="1" x14ac:dyDescent="0.25">
      <c r="A679" s="128"/>
      <c r="B679" s="12"/>
      <c r="C679" s="12"/>
      <c r="D679" s="668"/>
      <c r="E679" s="694"/>
      <c r="F679" s="695"/>
      <c r="G679" s="695"/>
      <c r="H679" s="695"/>
      <c r="I679" s="695"/>
      <c r="J679" s="566"/>
      <c r="K679" s="566"/>
      <c r="L679" s="566"/>
      <c r="M679" s="566"/>
      <c r="N679" s="566"/>
      <c r="O679" s="566"/>
      <c r="P679" s="566"/>
      <c r="Q679" s="567"/>
    </row>
    <row r="680" spans="1:17" x14ac:dyDescent="0.2">
      <c r="A680" s="129"/>
      <c r="B680" s="73"/>
      <c r="C680" s="73"/>
      <c r="D680" s="665"/>
      <c r="E680" s="750" t="s">
        <v>0</v>
      </c>
      <c r="F680" s="751"/>
      <c r="G680" s="751"/>
      <c r="H680" s="751"/>
      <c r="I680" s="752"/>
      <c r="J680" s="744" t="s">
        <v>1</v>
      </c>
      <c r="K680" s="756"/>
      <c r="L680" s="744" t="s">
        <v>2</v>
      </c>
      <c r="M680" s="756"/>
      <c r="N680" s="564"/>
      <c r="O680" s="564"/>
      <c r="P680" s="744" t="s">
        <v>3</v>
      </c>
      <c r="Q680" s="745"/>
    </row>
    <row r="681" spans="1:17" ht="13.5" thickBot="1" x14ac:dyDescent="0.25">
      <c r="A681" s="128"/>
      <c r="B681" s="12" t="s">
        <v>27</v>
      </c>
      <c r="C681" s="12"/>
      <c r="D681" s="668"/>
      <c r="E681" s="753"/>
      <c r="F681" s="754"/>
      <c r="G681" s="754"/>
      <c r="H681" s="754"/>
      <c r="I681" s="755"/>
      <c r="J681" s="757"/>
      <c r="K681" s="758"/>
      <c r="L681" s="757"/>
      <c r="M681" s="758"/>
      <c r="N681" s="566"/>
      <c r="O681" s="566"/>
      <c r="P681" s="746"/>
      <c r="Q681" s="747"/>
    </row>
    <row r="682" spans="1:17" ht="13.5" thickBot="1" x14ac:dyDescent="0.25">
      <c r="A682" s="130"/>
      <c r="B682" s="36"/>
      <c r="C682" s="36"/>
      <c r="D682" s="669"/>
      <c r="E682" s="693"/>
      <c r="F682" s="693"/>
      <c r="G682" s="693"/>
      <c r="H682" s="693"/>
      <c r="I682" s="693"/>
      <c r="J682" s="553"/>
      <c r="K682" s="553"/>
      <c r="L682" s="553"/>
      <c r="M682" s="553"/>
      <c r="N682" s="553"/>
      <c r="O682" s="553"/>
      <c r="P682" s="553"/>
      <c r="Q682" s="568"/>
    </row>
    <row r="683" spans="1:17" x14ac:dyDescent="0.2">
      <c r="A683" s="131" t="s">
        <v>4</v>
      </c>
      <c r="B683" s="748" t="s">
        <v>5</v>
      </c>
      <c r="C683" s="15" t="s">
        <v>6</v>
      </c>
      <c r="D683" s="670" t="s">
        <v>7</v>
      </c>
      <c r="E683" s="696" t="s">
        <v>44</v>
      </c>
      <c r="F683" s="697" t="s">
        <v>40</v>
      </c>
      <c r="G683" s="697" t="s">
        <v>46</v>
      </c>
      <c r="H683" s="697" t="s">
        <v>48</v>
      </c>
      <c r="I683" s="698" t="s">
        <v>9</v>
      </c>
      <c r="J683" s="569" t="s">
        <v>8</v>
      </c>
      <c r="K683" s="571" t="s">
        <v>10</v>
      </c>
      <c r="L683" s="569" t="s">
        <v>8</v>
      </c>
      <c r="M683" s="571" t="s">
        <v>11</v>
      </c>
      <c r="N683" s="570" t="s">
        <v>22</v>
      </c>
      <c r="O683" s="570" t="s">
        <v>12</v>
      </c>
      <c r="P683" s="570" t="s">
        <v>23</v>
      </c>
      <c r="Q683" s="572"/>
    </row>
    <row r="684" spans="1:17" ht="13.5" thickBot="1" x14ac:dyDescent="0.25">
      <c r="A684" s="132" t="s">
        <v>13</v>
      </c>
      <c r="B684" s="749"/>
      <c r="C684" s="17" t="s">
        <v>14</v>
      </c>
      <c r="D684" s="671" t="s">
        <v>15</v>
      </c>
      <c r="E684" s="699" t="s">
        <v>45</v>
      </c>
      <c r="F684" s="700" t="s">
        <v>20</v>
      </c>
      <c r="G684" s="700" t="s">
        <v>47</v>
      </c>
      <c r="H684" s="704">
        <f>$H$8</f>
        <v>0</v>
      </c>
      <c r="I684" s="705">
        <f>$I$8</f>
        <v>0</v>
      </c>
      <c r="J684" s="573" t="s">
        <v>16</v>
      </c>
      <c r="K684" s="575"/>
      <c r="L684" s="573" t="s">
        <v>16</v>
      </c>
      <c r="M684" s="575" t="s">
        <v>17</v>
      </c>
      <c r="N684" s="574" t="s">
        <v>16</v>
      </c>
      <c r="O684" s="574"/>
      <c r="P684" s="574" t="s">
        <v>16</v>
      </c>
      <c r="Q684" s="576"/>
    </row>
    <row r="685" spans="1:17" x14ac:dyDescent="0.2">
      <c r="A685" s="277"/>
      <c r="B685" s="174"/>
      <c r="C685" s="149"/>
      <c r="D685" s="672"/>
      <c r="E685" s="146"/>
      <c r="F685" s="534">
        <f t="shared" ref="F685:F709" si="188">SUM(D685*E685/60)</f>
        <v>0</v>
      </c>
      <c r="G685" s="535">
        <f t="shared" ref="G685:G709" si="189">SUM(F685*$B$4)</f>
        <v>0</v>
      </c>
      <c r="H685" s="534">
        <f t="shared" ref="H685:H709" si="190">G685*$H$8</f>
        <v>0</v>
      </c>
      <c r="I685" s="536">
        <f t="shared" ref="I685:I709" si="191">(G685+H685)*$I$8</f>
        <v>0</v>
      </c>
      <c r="J685" s="183"/>
      <c r="K685" s="536">
        <f t="shared" ref="K685:K708" si="192">SUM(D685*J685)</f>
        <v>0</v>
      </c>
      <c r="L685" s="183"/>
      <c r="M685" s="536">
        <f t="shared" ref="M685:M709" si="193">SUM(D685*L685)</f>
        <v>0</v>
      </c>
      <c r="N685" s="534">
        <f>SUM(G685+H685+I685+K685+M685)</f>
        <v>0</v>
      </c>
      <c r="O685" s="534" t="e">
        <f>omkostninger!$K$34</f>
        <v>#DIV/0!</v>
      </c>
      <c r="P685" s="534" t="e">
        <f>SUM(O685*N685)</f>
        <v>#DIV/0!</v>
      </c>
      <c r="Q685" s="538" t="e">
        <f t="shared" ref="Q685:Q709" si="194">SUM(D685/P685)</f>
        <v>#DIV/0!</v>
      </c>
    </row>
    <row r="686" spans="1:17" x14ac:dyDescent="0.2">
      <c r="A686" s="278"/>
      <c r="B686" s="155"/>
      <c r="C686" s="153"/>
      <c r="D686" s="673"/>
      <c r="E686" s="144"/>
      <c r="F686" s="534">
        <f t="shared" si="188"/>
        <v>0</v>
      </c>
      <c r="G686" s="535">
        <f t="shared" si="189"/>
        <v>0</v>
      </c>
      <c r="H686" s="534">
        <f t="shared" si="190"/>
        <v>0</v>
      </c>
      <c r="I686" s="536">
        <f t="shared" si="191"/>
        <v>0</v>
      </c>
      <c r="J686" s="188"/>
      <c r="K686" s="536">
        <f t="shared" si="192"/>
        <v>0</v>
      </c>
      <c r="L686" s="188"/>
      <c r="M686" s="536">
        <f t="shared" si="193"/>
        <v>0</v>
      </c>
      <c r="N686" s="534">
        <f t="shared" ref="N686:N709" si="195">SUM(G686+H686+I686+K686+M686)</f>
        <v>0</v>
      </c>
      <c r="O686" s="534" t="e">
        <f>omkostninger!$K$34</f>
        <v>#DIV/0!</v>
      </c>
      <c r="P686" s="534" t="e">
        <f t="shared" ref="P686:P709" si="196">SUM(O686*N686)</f>
        <v>#DIV/0!</v>
      </c>
      <c r="Q686" s="538" t="e">
        <f t="shared" si="194"/>
        <v>#DIV/0!</v>
      </c>
    </row>
    <row r="687" spans="1:17" x14ac:dyDescent="0.2">
      <c r="A687" s="277"/>
      <c r="B687" s="174"/>
      <c r="C687" s="149"/>
      <c r="D687" s="672"/>
      <c r="E687" s="146"/>
      <c r="F687" s="534">
        <f t="shared" si="188"/>
        <v>0</v>
      </c>
      <c r="G687" s="535">
        <f t="shared" si="189"/>
        <v>0</v>
      </c>
      <c r="H687" s="534">
        <f t="shared" si="190"/>
        <v>0</v>
      </c>
      <c r="I687" s="536">
        <f t="shared" si="191"/>
        <v>0</v>
      </c>
      <c r="J687" s="183"/>
      <c r="K687" s="536">
        <f t="shared" si="192"/>
        <v>0</v>
      </c>
      <c r="L687" s="183"/>
      <c r="M687" s="536">
        <f t="shared" si="193"/>
        <v>0</v>
      </c>
      <c r="N687" s="534">
        <f t="shared" si="195"/>
        <v>0</v>
      </c>
      <c r="O687" s="534" t="e">
        <f>omkostninger!$K$34</f>
        <v>#DIV/0!</v>
      </c>
      <c r="P687" s="534" t="e">
        <f t="shared" si="196"/>
        <v>#DIV/0!</v>
      </c>
      <c r="Q687" s="538" t="e">
        <f t="shared" si="194"/>
        <v>#DIV/0!</v>
      </c>
    </row>
    <row r="688" spans="1:17" x14ac:dyDescent="0.2">
      <c r="A688" s="278"/>
      <c r="B688" s="155"/>
      <c r="C688" s="153"/>
      <c r="D688" s="673"/>
      <c r="E688" s="144"/>
      <c r="F688" s="534">
        <f t="shared" si="188"/>
        <v>0</v>
      </c>
      <c r="G688" s="535">
        <f t="shared" si="189"/>
        <v>0</v>
      </c>
      <c r="H688" s="534">
        <f t="shared" si="190"/>
        <v>0</v>
      </c>
      <c r="I688" s="536">
        <f t="shared" si="191"/>
        <v>0</v>
      </c>
      <c r="J688" s="188"/>
      <c r="K688" s="536">
        <f t="shared" si="192"/>
        <v>0</v>
      </c>
      <c r="L688" s="188"/>
      <c r="M688" s="536">
        <f t="shared" si="193"/>
        <v>0</v>
      </c>
      <c r="N688" s="534">
        <f t="shared" si="195"/>
        <v>0</v>
      </c>
      <c r="O688" s="534" t="e">
        <f>omkostninger!$K$34</f>
        <v>#DIV/0!</v>
      </c>
      <c r="P688" s="534" t="e">
        <f t="shared" si="196"/>
        <v>#DIV/0!</v>
      </c>
      <c r="Q688" s="538" t="e">
        <f t="shared" si="194"/>
        <v>#DIV/0!</v>
      </c>
    </row>
    <row r="689" spans="1:17" x14ac:dyDescent="0.2">
      <c r="A689" s="277"/>
      <c r="B689" s="174"/>
      <c r="C689" s="149"/>
      <c r="D689" s="672"/>
      <c r="E689" s="146"/>
      <c r="F689" s="534">
        <f t="shared" si="188"/>
        <v>0</v>
      </c>
      <c r="G689" s="535">
        <f t="shared" si="189"/>
        <v>0</v>
      </c>
      <c r="H689" s="534">
        <f t="shared" si="190"/>
        <v>0</v>
      </c>
      <c r="I689" s="536">
        <f t="shared" si="191"/>
        <v>0</v>
      </c>
      <c r="J689" s="183"/>
      <c r="K689" s="536">
        <f t="shared" si="192"/>
        <v>0</v>
      </c>
      <c r="L689" s="183"/>
      <c r="M689" s="536">
        <f t="shared" si="193"/>
        <v>0</v>
      </c>
      <c r="N689" s="534">
        <f t="shared" si="195"/>
        <v>0</v>
      </c>
      <c r="O689" s="534" t="e">
        <f>omkostninger!$K$34</f>
        <v>#DIV/0!</v>
      </c>
      <c r="P689" s="534" t="e">
        <f t="shared" si="196"/>
        <v>#DIV/0!</v>
      </c>
      <c r="Q689" s="538" t="e">
        <f t="shared" si="194"/>
        <v>#DIV/0!</v>
      </c>
    </row>
    <row r="690" spans="1:17" x14ac:dyDescent="0.2">
      <c r="A690" s="278"/>
      <c r="B690" s="155"/>
      <c r="C690" s="153"/>
      <c r="D690" s="673"/>
      <c r="E690" s="144"/>
      <c r="F690" s="534">
        <f t="shared" si="188"/>
        <v>0</v>
      </c>
      <c r="G690" s="535">
        <f t="shared" si="189"/>
        <v>0</v>
      </c>
      <c r="H690" s="534">
        <f t="shared" si="190"/>
        <v>0</v>
      </c>
      <c r="I690" s="536">
        <f t="shared" si="191"/>
        <v>0</v>
      </c>
      <c r="J690" s="188"/>
      <c r="K690" s="536">
        <f t="shared" si="192"/>
        <v>0</v>
      </c>
      <c r="L690" s="188"/>
      <c r="M690" s="536">
        <f t="shared" si="193"/>
        <v>0</v>
      </c>
      <c r="N690" s="534">
        <f t="shared" si="195"/>
        <v>0</v>
      </c>
      <c r="O690" s="534" t="e">
        <f>omkostninger!$K$34</f>
        <v>#DIV/0!</v>
      </c>
      <c r="P690" s="534" t="e">
        <f t="shared" si="196"/>
        <v>#DIV/0!</v>
      </c>
      <c r="Q690" s="538" t="e">
        <f t="shared" si="194"/>
        <v>#DIV/0!</v>
      </c>
    </row>
    <row r="691" spans="1:17" x14ac:dyDescent="0.2">
      <c r="A691" s="279"/>
      <c r="B691" s="185"/>
      <c r="C691" s="156"/>
      <c r="D691" s="672"/>
      <c r="E691" s="145"/>
      <c r="F691" s="534">
        <f t="shared" si="188"/>
        <v>0</v>
      </c>
      <c r="G691" s="535">
        <f t="shared" si="189"/>
        <v>0</v>
      </c>
      <c r="H691" s="534">
        <f t="shared" si="190"/>
        <v>0</v>
      </c>
      <c r="I691" s="536">
        <f t="shared" si="191"/>
        <v>0</v>
      </c>
      <c r="J691" s="183"/>
      <c r="K691" s="536">
        <f t="shared" si="192"/>
        <v>0</v>
      </c>
      <c r="L691" s="539"/>
      <c r="M691" s="536">
        <f t="shared" si="193"/>
        <v>0</v>
      </c>
      <c r="N691" s="534">
        <f t="shared" si="195"/>
        <v>0</v>
      </c>
      <c r="O691" s="534" t="e">
        <f>omkostninger!$K$34</f>
        <v>#DIV/0!</v>
      </c>
      <c r="P691" s="534" t="e">
        <f t="shared" si="196"/>
        <v>#DIV/0!</v>
      </c>
      <c r="Q691" s="538" t="e">
        <f t="shared" si="194"/>
        <v>#DIV/0!</v>
      </c>
    </row>
    <row r="692" spans="1:17" x14ac:dyDescent="0.2">
      <c r="A692" s="278"/>
      <c r="B692" s="155"/>
      <c r="C692" s="153"/>
      <c r="D692" s="673"/>
      <c r="E692" s="144"/>
      <c r="F692" s="534">
        <f t="shared" si="188"/>
        <v>0</v>
      </c>
      <c r="G692" s="535">
        <f t="shared" si="189"/>
        <v>0</v>
      </c>
      <c r="H692" s="534">
        <f t="shared" si="190"/>
        <v>0</v>
      </c>
      <c r="I692" s="536">
        <f t="shared" si="191"/>
        <v>0</v>
      </c>
      <c r="J692" s="188"/>
      <c r="K692" s="536">
        <f t="shared" si="192"/>
        <v>0</v>
      </c>
      <c r="L692" s="188"/>
      <c r="M692" s="536">
        <f t="shared" si="193"/>
        <v>0</v>
      </c>
      <c r="N692" s="534">
        <f t="shared" si="195"/>
        <v>0</v>
      </c>
      <c r="O692" s="534" t="e">
        <f>omkostninger!$K$34</f>
        <v>#DIV/0!</v>
      </c>
      <c r="P692" s="534" t="e">
        <f t="shared" si="196"/>
        <v>#DIV/0!</v>
      </c>
      <c r="Q692" s="538" t="e">
        <f t="shared" si="194"/>
        <v>#DIV/0!</v>
      </c>
    </row>
    <row r="693" spans="1:17" x14ac:dyDescent="0.2">
      <c r="A693" s="277"/>
      <c r="B693" s="185"/>
      <c r="C693" s="156"/>
      <c r="D693" s="672"/>
      <c r="E693" s="146"/>
      <c r="F693" s="534">
        <f t="shared" si="188"/>
        <v>0</v>
      </c>
      <c r="G693" s="535">
        <f t="shared" si="189"/>
        <v>0</v>
      </c>
      <c r="H693" s="534">
        <f t="shared" si="190"/>
        <v>0</v>
      </c>
      <c r="I693" s="536">
        <f t="shared" si="191"/>
        <v>0</v>
      </c>
      <c r="J693" s="183"/>
      <c r="K693" s="536">
        <f t="shared" si="192"/>
        <v>0</v>
      </c>
      <c r="L693" s="183"/>
      <c r="M693" s="536">
        <f t="shared" si="193"/>
        <v>0</v>
      </c>
      <c r="N693" s="534">
        <f t="shared" si="195"/>
        <v>0</v>
      </c>
      <c r="O693" s="534" t="e">
        <f>omkostninger!$K$34</f>
        <v>#DIV/0!</v>
      </c>
      <c r="P693" s="534" t="e">
        <f t="shared" si="196"/>
        <v>#DIV/0!</v>
      </c>
      <c r="Q693" s="538" t="e">
        <f t="shared" si="194"/>
        <v>#DIV/0!</v>
      </c>
    </row>
    <row r="694" spans="1:17" x14ac:dyDescent="0.2">
      <c r="A694" s="278"/>
      <c r="B694" s="155"/>
      <c r="C694" s="153"/>
      <c r="D694" s="673"/>
      <c r="E694" s="144"/>
      <c r="F694" s="534">
        <f t="shared" si="188"/>
        <v>0</v>
      </c>
      <c r="G694" s="535">
        <f t="shared" si="189"/>
        <v>0</v>
      </c>
      <c r="H694" s="534">
        <f t="shared" si="190"/>
        <v>0</v>
      </c>
      <c r="I694" s="536">
        <f t="shared" si="191"/>
        <v>0</v>
      </c>
      <c r="J694" s="188"/>
      <c r="K694" s="536">
        <f t="shared" si="192"/>
        <v>0</v>
      </c>
      <c r="L694" s="188"/>
      <c r="M694" s="536">
        <f t="shared" si="193"/>
        <v>0</v>
      </c>
      <c r="N694" s="534">
        <f t="shared" si="195"/>
        <v>0</v>
      </c>
      <c r="O694" s="534" t="e">
        <f>omkostninger!$K$34</f>
        <v>#DIV/0!</v>
      </c>
      <c r="P694" s="534" t="e">
        <f t="shared" si="196"/>
        <v>#DIV/0!</v>
      </c>
      <c r="Q694" s="538" t="e">
        <f t="shared" si="194"/>
        <v>#DIV/0!</v>
      </c>
    </row>
    <row r="695" spans="1:17" x14ac:dyDescent="0.2">
      <c r="A695" s="277"/>
      <c r="B695" s="174"/>
      <c r="C695" s="149"/>
      <c r="D695" s="672"/>
      <c r="E695" s="146"/>
      <c r="F695" s="534">
        <f t="shared" si="188"/>
        <v>0</v>
      </c>
      <c r="G695" s="535">
        <f t="shared" si="189"/>
        <v>0</v>
      </c>
      <c r="H695" s="534">
        <f t="shared" si="190"/>
        <v>0</v>
      </c>
      <c r="I695" s="536">
        <f t="shared" si="191"/>
        <v>0</v>
      </c>
      <c r="J695" s="183"/>
      <c r="K695" s="536">
        <f t="shared" si="192"/>
        <v>0</v>
      </c>
      <c r="L695" s="183"/>
      <c r="M695" s="536">
        <f t="shared" si="193"/>
        <v>0</v>
      </c>
      <c r="N695" s="534">
        <f t="shared" si="195"/>
        <v>0</v>
      </c>
      <c r="O695" s="534" t="e">
        <f>omkostninger!$K$34</f>
        <v>#DIV/0!</v>
      </c>
      <c r="P695" s="534" t="e">
        <f t="shared" si="196"/>
        <v>#DIV/0!</v>
      </c>
      <c r="Q695" s="538" t="e">
        <f t="shared" si="194"/>
        <v>#DIV/0!</v>
      </c>
    </row>
    <row r="696" spans="1:17" x14ac:dyDescent="0.2">
      <c r="A696" s="278"/>
      <c r="B696" s="155"/>
      <c r="C696" s="153"/>
      <c r="D696" s="673"/>
      <c r="E696" s="144"/>
      <c r="F696" s="534">
        <f t="shared" si="188"/>
        <v>0</v>
      </c>
      <c r="G696" s="535">
        <f t="shared" si="189"/>
        <v>0</v>
      </c>
      <c r="H696" s="534">
        <f t="shared" si="190"/>
        <v>0</v>
      </c>
      <c r="I696" s="536">
        <f t="shared" si="191"/>
        <v>0</v>
      </c>
      <c r="J696" s="188"/>
      <c r="K696" s="536">
        <f t="shared" si="192"/>
        <v>0</v>
      </c>
      <c r="L696" s="188"/>
      <c r="M696" s="536">
        <f t="shared" si="193"/>
        <v>0</v>
      </c>
      <c r="N696" s="534">
        <f t="shared" si="195"/>
        <v>0</v>
      </c>
      <c r="O696" s="534" t="e">
        <f>omkostninger!$K$34</f>
        <v>#DIV/0!</v>
      </c>
      <c r="P696" s="534" t="e">
        <f t="shared" si="196"/>
        <v>#DIV/0!</v>
      </c>
      <c r="Q696" s="538" t="e">
        <f t="shared" si="194"/>
        <v>#DIV/0!</v>
      </c>
    </row>
    <row r="697" spans="1:17" x14ac:dyDescent="0.2">
      <c r="A697" s="277"/>
      <c r="B697" s="174"/>
      <c r="C697" s="149"/>
      <c r="D697" s="672"/>
      <c r="E697" s="146"/>
      <c r="F697" s="534">
        <f t="shared" si="188"/>
        <v>0</v>
      </c>
      <c r="G697" s="535">
        <f t="shared" si="189"/>
        <v>0</v>
      </c>
      <c r="H697" s="534">
        <f t="shared" si="190"/>
        <v>0</v>
      </c>
      <c r="I697" s="536">
        <f t="shared" si="191"/>
        <v>0</v>
      </c>
      <c r="J697" s="183"/>
      <c r="K697" s="536">
        <f t="shared" si="192"/>
        <v>0</v>
      </c>
      <c r="L697" s="183"/>
      <c r="M697" s="536">
        <f t="shared" si="193"/>
        <v>0</v>
      </c>
      <c r="N697" s="534">
        <f t="shared" si="195"/>
        <v>0</v>
      </c>
      <c r="O697" s="534" t="e">
        <f>omkostninger!$K$34</f>
        <v>#DIV/0!</v>
      </c>
      <c r="P697" s="534" t="e">
        <f t="shared" si="196"/>
        <v>#DIV/0!</v>
      </c>
      <c r="Q697" s="538" t="e">
        <f t="shared" si="194"/>
        <v>#DIV/0!</v>
      </c>
    </row>
    <row r="698" spans="1:17" x14ac:dyDescent="0.2">
      <c r="A698" s="278"/>
      <c r="B698" s="155"/>
      <c r="C698" s="153"/>
      <c r="D698" s="673"/>
      <c r="E698" s="144"/>
      <c r="F698" s="534">
        <f t="shared" si="188"/>
        <v>0</v>
      </c>
      <c r="G698" s="535">
        <f t="shared" si="189"/>
        <v>0</v>
      </c>
      <c r="H698" s="534">
        <f t="shared" si="190"/>
        <v>0</v>
      </c>
      <c r="I698" s="536">
        <f t="shared" si="191"/>
        <v>0</v>
      </c>
      <c r="J698" s="188"/>
      <c r="K698" s="536">
        <f t="shared" si="192"/>
        <v>0</v>
      </c>
      <c r="L698" s="188"/>
      <c r="M698" s="536">
        <f t="shared" si="193"/>
        <v>0</v>
      </c>
      <c r="N698" s="534">
        <f t="shared" si="195"/>
        <v>0</v>
      </c>
      <c r="O698" s="534" t="e">
        <f>omkostninger!$K$34</f>
        <v>#DIV/0!</v>
      </c>
      <c r="P698" s="534" t="e">
        <f t="shared" si="196"/>
        <v>#DIV/0!</v>
      </c>
      <c r="Q698" s="538" t="e">
        <f t="shared" si="194"/>
        <v>#DIV/0!</v>
      </c>
    </row>
    <row r="699" spans="1:17" x14ac:dyDescent="0.2">
      <c r="A699" s="277"/>
      <c r="B699" s="174"/>
      <c r="C699" s="149"/>
      <c r="D699" s="672"/>
      <c r="E699" s="145"/>
      <c r="F699" s="534">
        <f t="shared" si="188"/>
        <v>0</v>
      </c>
      <c r="G699" s="535">
        <f t="shared" si="189"/>
        <v>0</v>
      </c>
      <c r="H699" s="534">
        <f t="shared" si="190"/>
        <v>0</v>
      </c>
      <c r="I699" s="536">
        <f t="shared" si="191"/>
        <v>0</v>
      </c>
      <c r="J699" s="539"/>
      <c r="K699" s="536">
        <f t="shared" si="192"/>
        <v>0</v>
      </c>
      <c r="L699" s="539"/>
      <c r="M699" s="536">
        <f t="shared" si="193"/>
        <v>0</v>
      </c>
      <c r="N699" s="534">
        <f t="shared" si="195"/>
        <v>0</v>
      </c>
      <c r="O699" s="534" t="e">
        <f>omkostninger!$K$34</f>
        <v>#DIV/0!</v>
      </c>
      <c r="P699" s="534" t="e">
        <f t="shared" si="196"/>
        <v>#DIV/0!</v>
      </c>
      <c r="Q699" s="538" t="e">
        <f t="shared" si="194"/>
        <v>#DIV/0!</v>
      </c>
    </row>
    <row r="700" spans="1:17" x14ac:dyDescent="0.2">
      <c r="A700" s="278"/>
      <c r="B700" s="155"/>
      <c r="C700" s="153"/>
      <c r="D700" s="673"/>
      <c r="E700" s="144"/>
      <c r="F700" s="534">
        <f t="shared" si="188"/>
        <v>0</v>
      </c>
      <c r="G700" s="535">
        <f t="shared" si="189"/>
        <v>0</v>
      </c>
      <c r="H700" s="534">
        <f t="shared" si="190"/>
        <v>0</v>
      </c>
      <c r="I700" s="536">
        <f t="shared" si="191"/>
        <v>0</v>
      </c>
      <c r="J700" s="188"/>
      <c r="K700" s="536">
        <f t="shared" si="192"/>
        <v>0</v>
      </c>
      <c r="L700" s="188"/>
      <c r="M700" s="536">
        <f t="shared" si="193"/>
        <v>0</v>
      </c>
      <c r="N700" s="534">
        <f t="shared" si="195"/>
        <v>0</v>
      </c>
      <c r="O700" s="534" t="e">
        <f>omkostninger!$K$34</f>
        <v>#DIV/0!</v>
      </c>
      <c r="P700" s="534" t="e">
        <f t="shared" si="196"/>
        <v>#DIV/0!</v>
      </c>
      <c r="Q700" s="538" t="e">
        <f t="shared" si="194"/>
        <v>#DIV/0!</v>
      </c>
    </row>
    <row r="701" spans="1:17" x14ac:dyDescent="0.2">
      <c r="A701" s="277"/>
      <c r="B701" s="174"/>
      <c r="C701" s="149"/>
      <c r="D701" s="672"/>
      <c r="E701" s="146"/>
      <c r="F701" s="534">
        <f t="shared" si="188"/>
        <v>0</v>
      </c>
      <c r="G701" s="535">
        <f t="shared" si="189"/>
        <v>0</v>
      </c>
      <c r="H701" s="534">
        <f t="shared" si="190"/>
        <v>0</v>
      </c>
      <c r="I701" s="536">
        <f t="shared" si="191"/>
        <v>0</v>
      </c>
      <c r="J701" s="183"/>
      <c r="K701" s="536">
        <f t="shared" si="192"/>
        <v>0</v>
      </c>
      <c r="L701" s="183"/>
      <c r="M701" s="536">
        <f t="shared" si="193"/>
        <v>0</v>
      </c>
      <c r="N701" s="534">
        <f t="shared" si="195"/>
        <v>0</v>
      </c>
      <c r="O701" s="534" t="e">
        <f>omkostninger!$K$34</f>
        <v>#DIV/0!</v>
      </c>
      <c r="P701" s="534" t="e">
        <f t="shared" si="196"/>
        <v>#DIV/0!</v>
      </c>
      <c r="Q701" s="538" t="e">
        <f t="shared" si="194"/>
        <v>#DIV/0!</v>
      </c>
    </row>
    <row r="702" spans="1:17" x14ac:dyDescent="0.2">
      <c r="A702" s="278"/>
      <c r="B702" s="155"/>
      <c r="C702" s="153"/>
      <c r="D702" s="673"/>
      <c r="E702" s="144"/>
      <c r="F702" s="534">
        <f t="shared" si="188"/>
        <v>0</v>
      </c>
      <c r="G702" s="535">
        <f t="shared" si="189"/>
        <v>0</v>
      </c>
      <c r="H702" s="534">
        <f t="shared" si="190"/>
        <v>0</v>
      </c>
      <c r="I702" s="536">
        <f t="shared" si="191"/>
        <v>0</v>
      </c>
      <c r="J702" s="188"/>
      <c r="K702" s="536">
        <f t="shared" si="192"/>
        <v>0</v>
      </c>
      <c r="L702" s="188"/>
      <c r="M702" s="536">
        <f t="shared" si="193"/>
        <v>0</v>
      </c>
      <c r="N702" s="534">
        <f t="shared" si="195"/>
        <v>0</v>
      </c>
      <c r="O702" s="534" t="e">
        <f>omkostninger!$K$34</f>
        <v>#DIV/0!</v>
      </c>
      <c r="P702" s="534" t="e">
        <f t="shared" si="196"/>
        <v>#DIV/0!</v>
      </c>
      <c r="Q702" s="538" t="e">
        <f t="shared" si="194"/>
        <v>#DIV/0!</v>
      </c>
    </row>
    <row r="703" spans="1:17" x14ac:dyDescent="0.2">
      <c r="A703" s="277"/>
      <c r="B703" s="174"/>
      <c r="C703" s="149"/>
      <c r="D703" s="672"/>
      <c r="E703" s="146"/>
      <c r="F703" s="534">
        <f t="shared" si="188"/>
        <v>0</v>
      </c>
      <c r="G703" s="535">
        <f t="shared" si="189"/>
        <v>0</v>
      </c>
      <c r="H703" s="534">
        <f t="shared" si="190"/>
        <v>0</v>
      </c>
      <c r="I703" s="536">
        <f t="shared" si="191"/>
        <v>0</v>
      </c>
      <c r="J703" s="183"/>
      <c r="K703" s="536">
        <f t="shared" si="192"/>
        <v>0</v>
      </c>
      <c r="L703" s="183"/>
      <c r="M703" s="536">
        <f t="shared" si="193"/>
        <v>0</v>
      </c>
      <c r="N703" s="534">
        <f t="shared" si="195"/>
        <v>0</v>
      </c>
      <c r="O703" s="534" t="e">
        <f>omkostninger!$K$34</f>
        <v>#DIV/0!</v>
      </c>
      <c r="P703" s="534" t="e">
        <f t="shared" si="196"/>
        <v>#DIV/0!</v>
      </c>
      <c r="Q703" s="538" t="e">
        <f t="shared" si="194"/>
        <v>#DIV/0!</v>
      </c>
    </row>
    <row r="704" spans="1:17" x14ac:dyDescent="0.2">
      <c r="A704" s="278"/>
      <c r="B704" s="155"/>
      <c r="C704" s="153"/>
      <c r="D704" s="673"/>
      <c r="E704" s="144"/>
      <c r="F704" s="534">
        <f t="shared" si="188"/>
        <v>0</v>
      </c>
      <c r="G704" s="535">
        <f t="shared" si="189"/>
        <v>0</v>
      </c>
      <c r="H704" s="534">
        <f t="shared" si="190"/>
        <v>0</v>
      </c>
      <c r="I704" s="536">
        <f t="shared" si="191"/>
        <v>0</v>
      </c>
      <c r="J704" s="188"/>
      <c r="K704" s="536">
        <f t="shared" si="192"/>
        <v>0</v>
      </c>
      <c r="L704" s="188"/>
      <c r="M704" s="536">
        <f t="shared" si="193"/>
        <v>0</v>
      </c>
      <c r="N704" s="534">
        <f t="shared" si="195"/>
        <v>0</v>
      </c>
      <c r="O704" s="534" t="e">
        <f>omkostninger!$K$34</f>
        <v>#DIV/0!</v>
      </c>
      <c r="P704" s="534" t="e">
        <f t="shared" si="196"/>
        <v>#DIV/0!</v>
      </c>
      <c r="Q704" s="538" t="e">
        <f t="shared" si="194"/>
        <v>#DIV/0!</v>
      </c>
    </row>
    <row r="705" spans="1:17" x14ac:dyDescent="0.2">
      <c r="A705" s="277"/>
      <c r="B705" s="174"/>
      <c r="C705" s="149"/>
      <c r="D705" s="672"/>
      <c r="E705" s="146"/>
      <c r="F705" s="534">
        <f t="shared" si="188"/>
        <v>0</v>
      </c>
      <c r="G705" s="535">
        <f t="shared" si="189"/>
        <v>0</v>
      </c>
      <c r="H705" s="534">
        <f t="shared" si="190"/>
        <v>0</v>
      </c>
      <c r="I705" s="536">
        <f t="shared" si="191"/>
        <v>0</v>
      </c>
      <c r="J705" s="183"/>
      <c r="K705" s="536">
        <f t="shared" si="192"/>
        <v>0</v>
      </c>
      <c r="L705" s="183"/>
      <c r="M705" s="536">
        <f t="shared" si="193"/>
        <v>0</v>
      </c>
      <c r="N705" s="534">
        <f t="shared" si="195"/>
        <v>0</v>
      </c>
      <c r="O705" s="534" t="e">
        <f>omkostninger!$K$34</f>
        <v>#DIV/0!</v>
      </c>
      <c r="P705" s="534" t="e">
        <f t="shared" si="196"/>
        <v>#DIV/0!</v>
      </c>
      <c r="Q705" s="538" t="e">
        <f t="shared" si="194"/>
        <v>#DIV/0!</v>
      </c>
    </row>
    <row r="706" spans="1:17" x14ac:dyDescent="0.2">
      <c r="A706" s="278"/>
      <c r="B706" s="155"/>
      <c r="C706" s="153"/>
      <c r="D706" s="673"/>
      <c r="E706" s="144"/>
      <c r="F706" s="534">
        <f t="shared" si="188"/>
        <v>0</v>
      </c>
      <c r="G706" s="535">
        <f t="shared" si="189"/>
        <v>0</v>
      </c>
      <c r="H706" s="534">
        <f t="shared" si="190"/>
        <v>0</v>
      </c>
      <c r="I706" s="536">
        <f t="shared" si="191"/>
        <v>0</v>
      </c>
      <c r="J706" s="188"/>
      <c r="K706" s="536">
        <f t="shared" si="192"/>
        <v>0</v>
      </c>
      <c r="L706" s="188"/>
      <c r="M706" s="536">
        <f t="shared" si="193"/>
        <v>0</v>
      </c>
      <c r="N706" s="534">
        <f t="shared" si="195"/>
        <v>0</v>
      </c>
      <c r="O706" s="534" t="e">
        <f>omkostninger!$K$34</f>
        <v>#DIV/0!</v>
      </c>
      <c r="P706" s="534" t="e">
        <f t="shared" si="196"/>
        <v>#DIV/0!</v>
      </c>
      <c r="Q706" s="538" t="e">
        <f t="shared" si="194"/>
        <v>#DIV/0!</v>
      </c>
    </row>
    <row r="707" spans="1:17" x14ac:dyDescent="0.2">
      <c r="A707" s="277"/>
      <c r="B707" s="174"/>
      <c r="C707" s="158"/>
      <c r="D707" s="674"/>
      <c r="E707" s="145"/>
      <c r="F707" s="534">
        <f t="shared" si="188"/>
        <v>0</v>
      </c>
      <c r="G707" s="535">
        <f t="shared" si="189"/>
        <v>0</v>
      </c>
      <c r="H707" s="534">
        <f t="shared" si="190"/>
        <v>0</v>
      </c>
      <c r="I707" s="536">
        <f t="shared" si="191"/>
        <v>0</v>
      </c>
      <c r="J707" s="539"/>
      <c r="K707" s="536">
        <f t="shared" si="192"/>
        <v>0</v>
      </c>
      <c r="L707" s="539"/>
      <c r="M707" s="536">
        <f t="shared" si="193"/>
        <v>0</v>
      </c>
      <c r="N707" s="534">
        <f t="shared" si="195"/>
        <v>0</v>
      </c>
      <c r="O707" s="534" t="e">
        <f>omkostninger!$K$34</f>
        <v>#DIV/0!</v>
      </c>
      <c r="P707" s="534" t="e">
        <f t="shared" si="196"/>
        <v>#DIV/0!</v>
      </c>
      <c r="Q707" s="538" t="e">
        <f t="shared" si="194"/>
        <v>#DIV/0!</v>
      </c>
    </row>
    <row r="708" spans="1:17" x14ac:dyDescent="0.2">
      <c r="A708" s="278"/>
      <c r="B708" s="155"/>
      <c r="C708" s="153"/>
      <c r="D708" s="673"/>
      <c r="E708" s="144"/>
      <c r="F708" s="534">
        <f t="shared" si="188"/>
        <v>0</v>
      </c>
      <c r="G708" s="535">
        <f t="shared" si="189"/>
        <v>0</v>
      </c>
      <c r="H708" s="534">
        <f t="shared" si="190"/>
        <v>0</v>
      </c>
      <c r="I708" s="536">
        <f t="shared" si="191"/>
        <v>0</v>
      </c>
      <c r="J708" s="188"/>
      <c r="K708" s="536">
        <f t="shared" si="192"/>
        <v>0</v>
      </c>
      <c r="L708" s="188"/>
      <c r="M708" s="536">
        <f t="shared" si="193"/>
        <v>0</v>
      </c>
      <c r="N708" s="534">
        <f t="shared" si="195"/>
        <v>0</v>
      </c>
      <c r="O708" s="534" t="e">
        <f>omkostninger!$K$34</f>
        <v>#DIV/0!</v>
      </c>
      <c r="P708" s="534" t="e">
        <f t="shared" si="196"/>
        <v>#DIV/0!</v>
      </c>
      <c r="Q708" s="538" t="e">
        <f t="shared" si="194"/>
        <v>#DIV/0!</v>
      </c>
    </row>
    <row r="709" spans="1:17" ht="13.5" thickBot="1" x14ac:dyDescent="0.25">
      <c r="A709" s="277"/>
      <c r="B709" s="174"/>
      <c r="C709" s="149"/>
      <c r="D709" s="672"/>
      <c r="E709" s="146"/>
      <c r="F709" s="534">
        <f t="shared" si="188"/>
        <v>0</v>
      </c>
      <c r="G709" s="535">
        <f t="shared" si="189"/>
        <v>0</v>
      </c>
      <c r="H709" s="534">
        <f t="shared" si="190"/>
        <v>0</v>
      </c>
      <c r="I709" s="536">
        <f t="shared" si="191"/>
        <v>0</v>
      </c>
      <c r="J709" s="183"/>
      <c r="K709" s="536">
        <f>SUM(D709*J709)</f>
        <v>0</v>
      </c>
      <c r="L709" s="183"/>
      <c r="M709" s="536">
        <f t="shared" si="193"/>
        <v>0</v>
      </c>
      <c r="N709" s="534">
        <f t="shared" si="195"/>
        <v>0</v>
      </c>
      <c r="O709" s="534" t="e">
        <f>omkostninger!$K$34</f>
        <v>#DIV/0!</v>
      </c>
      <c r="P709" s="534" t="e">
        <f t="shared" si="196"/>
        <v>#DIV/0!</v>
      </c>
      <c r="Q709" s="538" t="e">
        <f t="shared" si="194"/>
        <v>#DIV/0!</v>
      </c>
    </row>
    <row r="710" spans="1:17" ht="13.5" thickBot="1" x14ac:dyDescent="0.25">
      <c r="A710" s="134" t="s">
        <v>37</v>
      </c>
      <c r="B710" s="36"/>
      <c r="C710" s="70"/>
      <c r="D710" s="679"/>
      <c r="E710" s="71"/>
      <c r="F710" s="541">
        <f>SUM(F685:F709)</f>
        <v>0</v>
      </c>
      <c r="G710" s="541">
        <f>SUM(G685:G709)</f>
        <v>0</v>
      </c>
      <c r="H710" s="541">
        <f>SUM(H685:H709)</f>
        <v>0</v>
      </c>
      <c r="I710" s="541">
        <f>SUM(I685:I709)</f>
        <v>0</v>
      </c>
      <c r="J710" s="542"/>
      <c r="K710" s="541">
        <f>SUM(K685:K709)</f>
        <v>0</v>
      </c>
      <c r="L710" s="542"/>
      <c r="M710" s="541">
        <f>SUM(M685:M709)</f>
        <v>0</v>
      </c>
      <c r="N710" s="541">
        <f>SUM(N685:N709)</f>
        <v>0</v>
      </c>
      <c r="O710" s="543"/>
      <c r="P710" s="541" t="e">
        <f>SUM(P685:P709)</f>
        <v>#DIV/0!</v>
      </c>
      <c r="Q710" s="544"/>
    </row>
    <row r="711" spans="1:17" ht="13.5" thickBot="1" x14ac:dyDescent="0.25">
      <c r="A711" s="135"/>
      <c r="B711" s="110"/>
      <c r="C711" s="111"/>
      <c r="D711" s="663"/>
      <c r="E711" s="112"/>
      <c r="F711" s="113"/>
      <c r="G711" s="113"/>
      <c r="H711" s="113"/>
      <c r="I711" s="114"/>
      <c r="J711" s="547"/>
      <c r="K711" s="546"/>
      <c r="L711" s="547"/>
      <c r="M711" s="546"/>
      <c r="N711" s="548"/>
      <c r="O711" s="549"/>
      <c r="P711" s="545"/>
      <c r="Q711" s="550"/>
    </row>
    <row r="712" spans="1:17" ht="21" thickTop="1" x14ac:dyDescent="0.3">
      <c r="A712" s="60"/>
      <c r="B712" s="61"/>
      <c r="C712" s="61"/>
      <c r="D712" s="664"/>
      <c r="E712" s="689"/>
      <c r="F712" s="689"/>
      <c r="G712" s="689"/>
      <c r="H712" s="689"/>
      <c r="I712" s="689"/>
      <c r="J712" s="551"/>
      <c r="K712" s="551"/>
      <c r="L712" s="551"/>
      <c r="M712" s="551"/>
      <c r="N712" s="552"/>
      <c r="O712" s="553"/>
      <c r="P712" s="554"/>
      <c r="Q712" s="555"/>
    </row>
    <row r="713" spans="1:17" ht="8.25" customHeight="1" x14ac:dyDescent="0.2">
      <c r="A713" s="6"/>
      <c r="B713" s="7"/>
      <c r="C713" s="7"/>
      <c r="D713" s="665"/>
      <c r="E713" s="690"/>
      <c r="F713" s="691"/>
      <c r="G713" s="691"/>
      <c r="H713" s="691"/>
      <c r="I713" s="691"/>
      <c r="J713" s="556"/>
      <c r="K713" s="556"/>
      <c r="L713" s="556"/>
      <c r="M713" s="556"/>
      <c r="N713" s="556"/>
      <c r="O713" s="556"/>
      <c r="P713" s="556"/>
      <c r="Q713" s="556"/>
    </row>
    <row r="714" spans="1:17" x14ac:dyDescent="0.2">
      <c r="A714" s="6"/>
      <c r="B714" s="7"/>
      <c r="C714" s="7"/>
      <c r="D714" s="665"/>
      <c r="E714" s="690"/>
      <c r="F714" s="691"/>
      <c r="G714" s="691"/>
      <c r="H714" s="691"/>
      <c r="I714" s="691"/>
      <c r="J714" s="556"/>
      <c r="K714" s="556"/>
      <c r="L714" s="556"/>
      <c r="M714" s="556"/>
      <c r="N714" s="556"/>
      <c r="O714" s="556"/>
      <c r="P714" s="556"/>
      <c r="Q714" s="556"/>
    </row>
    <row r="715" spans="1:17" ht="13.5" thickBot="1" x14ac:dyDescent="0.25">
      <c r="D715" s="666"/>
      <c r="E715" s="103"/>
      <c r="F715" s="103"/>
      <c r="G715" s="103"/>
      <c r="H715" s="103"/>
      <c r="I715" s="103"/>
      <c r="J715" s="557"/>
      <c r="K715" s="557"/>
      <c r="L715" s="557"/>
      <c r="M715" s="557"/>
      <c r="N715" s="557"/>
      <c r="O715" s="557"/>
      <c r="P715" s="557"/>
      <c r="Q715" s="557"/>
    </row>
    <row r="716" spans="1:17" ht="21.75" thickTop="1" thickBot="1" x14ac:dyDescent="0.35">
      <c r="A716" s="136"/>
      <c r="B716" s="137" t="s">
        <v>18</v>
      </c>
      <c r="C716" s="137"/>
      <c r="D716" s="667"/>
      <c r="E716" s="692"/>
      <c r="F716" s="692"/>
      <c r="G716" s="692"/>
      <c r="H716" s="692"/>
      <c r="I716" s="692"/>
      <c r="J716" s="558"/>
      <c r="K716" s="559" t="s">
        <v>113</v>
      </c>
      <c r="L716" s="559"/>
      <c r="M716" s="559"/>
      <c r="N716" s="560"/>
      <c r="O716" s="561"/>
      <c r="P716" s="562" t="s">
        <v>89</v>
      </c>
      <c r="Q716" s="563">
        <v>2</v>
      </c>
    </row>
    <row r="717" spans="1:17" x14ac:dyDescent="0.2">
      <c r="A717" s="127"/>
      <c r="B717" s="7"/>
      <c r="C717" s="7"/>
      <c r="D717" s="665"/>
      <c r="E717" s="690"/>
      <c r="F717" s="691"/>
      <c r="G717" s="691"/>
      <c r="H717" s="693"/>
      <c r="I717" s="693"/>
      <c r="J717" s="553"/>
      <c r="K717" s="556"/>
      <c r="L717" s="556"/>
      <c r="M717" s="556"/>
      <c r="N717" s="564"/>
      <c r="O717" s="564"/>
      <c r="P717" s="564"/>
      <c r="Q717" s="565"/>
    </row>
    <row r="718" spans="1:17" ht="13.5" thickBot="1" x14ac:dyDescent="0.25">
      <c r="A718" s="128"/>
      <c r="B718" s="12"/>
      <c r="C718" s="12"/>
      <c r="D718" s="668"/>
      <c r="E718" s="694"/>
      <c r="F718" s="695"/>
      <c r="G718" s="695"/>
      <c r="H718" s="695"/>
      <c r="I718" s="695"/>
      <c r="J718" s="566"/>
      <c r="K718" s="566"/>
      <c r="L718" s="566"/>
      <c r="M718" s="566"/>
      <c r="N718" s="566"/>
      <c r="O718" s="566"/>
      <c r="P718" s="566"/>
      <c r="Q718" s="567"/>
    </row>
    <row r="719" spans="1:17" x14ac:dyDescent="0.2">
      <c r="A719" s="129"/>
      <c r="B719" s="73"/>
      <c r="C719" s="73"/>
      <c r="D719" s="665"/>
      <c r="E719" s="750" t="s">
        <v>0</v>
      </c>
      <c r="F719" s="751"/>
      <c r="G719" s="751"/>
      <c r="H719" s="751"/>
      <c r="I719" s="752"/>
      <c r="J719" s="744" t="s">
        <v>1</v>
      </c>
      <c r="K719" s="756"/>
      <c r="L719" s="744" t="s">
        <v>2</v>
      </c>
      <c r="M719" s="756"/>
      <c r="N719" s="564"/>
      <c r="O719" s="564"/>
      <c r="P719" s="744" t="s">
        <v>3</v>
      </c>
      <c r="Q719" s="745"/>
    </row>
    <row r="720" spans="1:17" ht="13.5" thickBot="1" x14ac:dyDescent="0.25">
      <c r="A720" s="128"/>
      <c r="B720" s="12" t="s">
        <v>27</v>
      </c>
      <c r="C720" s="12"/>
      <c r="D720" s="668"/>
      <c r="E720" s="753"/>
      <c r="F720" s="754"/>
      <c r="G720" s="754"/>
      <c r="H720" s="754"/>
      <c r="I720" s="755"/>
      <c r="J720" s="757"/>
      <c r="K720" s="758"/>
      <c r="L720" s="757"/>
      <c r="M720" s="758"/>
      <c r="N720" s="566"/>
      <c r="O720" s="566"/>
      <c r="P720" s="746"/>
      <c r="Q720" s="747"/>
    </row>
    <row r="721" spans="1:17" ht="13.5" thickBot="1" x14ac:dyDescent="0.25">
      <c r="A721" s="130"/>
      <c r="B721" s="36"/>
      <c r="C721" s="36"/>
      <c r="D721" s="669"/>
      <c r="E721" s="693"/>
      <c r="F721" s="693"/>
      <c r="G721" s="693"/>
      <c r="H721" s="693"/>
      <c r="I721" s="693"/>
      <c r="J721" s="553"/>
      <c r="K721" s="553"/>
      <c r="L721" s="553"/>
      <c r="M721" s="553"/>
      <c r="N721" s="553"/>
      <c r="O721" s="553"/>
      <c r="P721" s="553"/>
      <c r="Q721" s="568"/>
    </row>
    <row r="722" spans="1:17" x14ac:dyDescent="0.2">
      <c r="A722" s="131" t="s">
        <v>4</v>
      </c>
      <c r="B722" s="748" t="s">
        <v>5</v>
      </c>
      <c r="C722" s="15" t="s">
        <v>6</v>
      </c>
      <c r="D722" s="670" t="s">
        <v>7</v>
      </c>
      <c r="E722" s="696" t="s">
        <v>44</v>
      </c>
      <c r="F722" s="697" t="s">
        <v>40</v>
      </c>
      <c r="G722" s="697" t="s">
        <v>46</v>
      </c>
      <c r="H722" s="697" t="s">
        <v>48</v>
      </c>
      <c r="I722" s="698" t="s">
        <v>9</v>
      </c>
      <c r="J722" s="569" t="s">
        <v>8</v>
      </c>
      <c r="K722" s="571" t="s">
        <v>10</v>
      </c>
      <c r="L722" s="569" t="s">
        <v>8</v>
      </c>
      <c r="M722" s="571" t="s">
        <v>11</v>
      </c>
      <c r="N722" s="570" t="s">
        <v>22</v>
      </c>
      <c r="O722" s="570" t="s">
        <v>12</v>
      </c>
      <c r="P722" s="570" t="s">
        <v>23</v>
      </c>
      <c r="Q722" s="572"/>
    </row>
    <row r="723" spans="1:17" ht="13.5" thickBot="1" x14ac:dyDescent="0.25">
      <c r="A723" s="132" t="s">
        <v>13</v>
      </c>
      <c r="B723" s="749"/>
      <c r="C723" s="17" t="s">
        <v>14</v>
      </c>
      <c r="D723" s="671" t="s">
        <v>15</v>
      </c>
      <c r="E723" s="699" t="s">
        <v>45</v>
      </c>
      <c r="F723" s="700" t="s">
        <v>20</v>
      </c>
      <c r="G723" s="700" t="s">
        <v>47</v>
      </c>
      <c r="H723" s="704">
        <f>$H$8</f>
        <v>0</v>
      </c>
      <c r="I723" s="705">
        <f>$I$8</f>
        <v>0</v>
      </c>
      <c r="J723" s="573" t="s">
        <v>16</v>
      </c>
      <c r="K723" s="575"/>
      <c r="L723" s="573" t="s">
        <v>16</v>
      </c>
      <c r="M723" s="575" t="s">
        <v>17</v>
      </c>
      <c r="N723" s="574" t="s">
        <v>16</v>
      </c>
      <c r="O723" s="574"/>
      <c r="P723" s="574" t="s">
        <v>16</v>
      </c>
      <c r="Q723" s="576"/>
    </row>
    <row r="724" spans="1:17" x14ac:dyDescent="0.2">
      <c r="A724" s="277"/>
      <c r="B724" s="174"/>
      <c r="C724" s="149"/>
      <c r="D724" s="672"/>
      <c r="E724" s="146"/>
      <c r="F724" s="534">
        <f t="shared" ref="F724:F748" si="197">SUM(D724*E724/60)</f>
        <v>0</v>
      </c>
      <c r="G724" s="535">
        <f t="shared" ref="G724:G747" si="198">SUM(F724*$B$4)</f>
        <v>0</v>
      </c>
      <c r="H724" s="534">
        <f t="shared" ref="H724:H748" si="199">G724*$H$8</f>
        <v>0</v>
      </c>
      <c r="I724" s="536">
        <f t="shared" ref="I724:I748" si="200">(G724+H724)*$I$8</f>
        <v>0</v>
      </c>
      <c r="J724" s="183"/>
      <c r="K724" s="536">
        <f>SUM(D724*J724)</f>
        <v>0</v>
      </c>
      <c r="L724" s="183"/>
      <c r="M724" s="536">
        <f t="shared" ref="M724:M748" si="201">SUM(D724*L724)</f>
        <v>0</v>
      </c>
      <c r="N724" s="534">
        <f>SUM(G724+H724+I724+K724+M724)</f>
        <v>0</v>
      </c>
      <c r="O724" s="534" t="e">
        <f>omkostninger!$K$34</f>
        <v>#DIV/0!</v>
      </c>
      <c r="P724" s="534" t="e">
        <f t="shared" ref="P724:P747" si="202">SUM(O724*N724)</f>
        <v>#DIV/0!</v>
      </c>
      <c r="Q724" s="538" t="e">
        <f>SUM(D724/P724)</f>
        <v>#DIV/0!</v>
      </c>
    </row>
    <row r="725" spans="1:17" x14ac:dyDescent="0.2">
      <c r="A725" s="278"/>
      <c r="B725" s="155"/>
      <c r="C725" s="153"/>
      <c r="D725" s="673"/>
      <c r="E725" s="144"/>
      <c r="F725" s="534">
        <f t="shared" si="197"/>
        <v>0</v>
      </c>
      <c r="G725" s="535">
        <f t="shared" si="198"/>
        <v>0</v>
      </c>
      <c r="H725" s="534">
        <f t="shared" si="199"/>
        <v>0</v>
      </c>
      <c r="I725" s="536">
        <f t="shared" si="200"/>
        <v>0</v>
      </c>
      <c r="J725" s="188"/>
      <c r="K725" s="536">
        <f t="shared" ref="K725:K747" si="203">SUM(D725*J725)</f>
        <v>0</v>
      </c>
      <c r="L725" s="188"/>
      <c r="M725" s="536">
        <f t="shared" si="201"/>
        <v>0</v>
      </c>
      <c r="N725" s="534">
        <f t="shared" ref="N725:N748" si="204">SUM(G725+H725+I725+K725+M725)</f>
        <v>0</v>
      </c>
      <c r="O725" s="534" t="e">
        <f>omkostninger!$K$34</f>
        <v>#DIV/0!</v>
      </c>
      <c r="P725" s="534" t="e">
        <f t="shared" si="202"/>
        <v>#DIV/0!</v>
      </c>
      <c r="Q725" s="538" t="e">
        <f t="shared" ref="Q725:Q748" si="205">SUM(D725/P725)</f>
        <v>#DIV/0!</v>
      </c>
    </row>
    <row r="726" spans="1:17" x14ac:dyDescent="0.2">
      <c r="A726" s="277"/>
      <c r="B726" s="174"/>
      <c r="C726" s="149"/>
      <c r="D726" s="672"/>
      <c r="E726" s="146"/>
      <c r="F726" s="534">
        <f t="shared" si="197"/>
        <v>0</v>
      </c>
      <c r="G726" s="535">
        <f t="shared" si="198"/>
        <v>0</v>
      </c>
      <c r="H726" s="534">
        <f t="shared" si="199"/>
        <v>0</v>
      </c>
      <c r="I726" s="536">
        <f t="shared" si="200"/>
        <v>0</v>
      </c>
      <c r="J726" s="183"/>
      <c r="K726" s="536">
        <f t="shared" si="203"/>
        <v>0</v>
      </c>
      <c r="L726" s="183"/>
      <c r="M726" s="536">
        <f t="shared" si="201"/>
        <v>0</v>
      </c>
      <c r="N726" s="534">
        <f t="shared" si="204"/>
        <v>0</v>
      </c>
      <c r="O726" s="534" t="e">
        <f>omkostninger!$K$34</f>
        <v>#DIV/0!</v>
      </c>
      <c r="P726" s="534" t="e">
        <f t="shared" si="202"/>
        <v>#DIV/0!</v>
      </c>
      <c r="Q726" s="538" t="e">
        <f t="shared" si="205"/>
        <v>#DIV/0!</v>
      </c>
    </row>
    <row r="727" spans="1:17" x14ac:dyDescent="0.2">
      <c r="A727" s="278"/>
      <c r="B727" s="155"/>
      <c r="C727" s="153"/>
      <c r="D727" s="673"/>
      <c r="E727" s="144"/>
      <c r="F727" s="534">
        <f t="shared" si="197"/>
        <v>0</v>
      </c>
      <c r="G727" s="535">
        <f t="shared" si="198"/>
        <v>0</v>
      </c>
      <c r="H727" s="534">
        <f t="shared" si="199"/>
        <v>0</v>
      </c>
      <c r="I727" s="536">
        <f t="shared" si="200"/>
        <v>0</v>
      </c>
      <c r="J727" s="188"/>
      <c r="K727" s="536">
        <f t="shared" si="203"/>
        <v>0</v>
      </c>
      <c r="L727" s="188"/>
      <c r="M727" s="536">
        <f t="shared" si="201"/>
        <v>0</v>
      </c>
      <c r="N727" s="534">
        <f t="shared" si="204"/>
        <v>0</v>
      </c>
      <c r="O727" s="534" t="e">
        <f>omkostninger!$K$34</f>
        <v>#DIV/0!</v>
      </c>
      <c r="P727" s="534" t="e">
        <f t="shared" si="202"/>
        <v>#DIV/0!</v>
      </c>
      <c r="Q727" s="538" t="e">
        <f t="shared" si="205"/>
        <v>#DIV/0!</v>
      </c>
    </row>
    <row r="728" spans="1:17" x14ac:dyDescent="0.2">
      <c r="A728" s="277"/>
      <c r="B728" s="174"/>
      <c r="C728" s="149"/>
      <c r="D728" s="672"/>
      <c r="E728" s="146"/>
      <c r="F728" s="534">
        <f t="shared" si="197"/>
        <v>0</v>
      </c>
      <c r="G728" s="535">
        <f t="shared" si="198"/>
        <v>0</v>
      </c>
      <c r="H728" s="534">
        <f t="shared" si="199"/>
        <v>0</v>
      </c>
      <c r="I728" s="536">
        <f t="shared" si="200"/>
        <v>0</v>
      </c>
      <c r="J728" s="183"/>
      <c r="K728" s="536">
        <f t="shared" si="203"/>
        <v>0</v>
      </c>
      <c r="L728" s="183"/>
      <c r="M728" s="536">
        <f t="shared" si="201"/>
        <v>0</v>
      </c>
      <c r="N728" s="534">
        <f t="shared" si="204"/>
        <v>0</v>
      </c>
      <c r="O728" s="534" t="e">
        <f>omkostninger!$K$34</f>
        <v>#DIV/0!</v>
      </c>
      <c r="P728" s="534" t="e">
        <f t="shared" si="202"/>
        <v>#DIV/0!</v>
      </c>
      <c r="Q728" s="538" t="e">
        <f t="shared" si="205"/>
        <v>#DIV/0!</v>
      </c>
    </row>
    <row r="729" spans="1:17" x14ac:dyDescent="0.2">
      <c r="A729" s="278"/>
      <c r="B729" s="155"/>
      <c r="C729" s="153"/>
      <c r="D729" s="673"/>
      <c r="E729" s="144"/>
      <c r="F729" s="534">
        <f t="shared" si="197"/>
        <v>0</v>
      </c>
      <c r="G729" s="535">
        <f t="shared" si="198"/>
        <v>0</v>
      </c>
      <c r="H729" s="534">
        <f t="shared" si="199"/>
        <v>0</v>
      </c>
      <c r="I729" s="536">
        <f t="shared" si="200"/>
        <v>0</v>
      </c>
      <c r="J729" s="188"/>
      <c r="K729" s="536">
        <f t="shared" si="203"/>
        <v>0</v>
      </c>
      <c r="L729" s="188"/>
      <c r="M729" s="536">
        <f t="shared" si="201"/>
        <v>0</v>
      </c>
      <c r="N729" s="534">
        <f t="shared" si="204"/>
        <v>0</v>
      </c>
      <c r="O729" s="534" t="e">
        <f>omkostninger!$K$34</f>
        <v>#DIV/0!</v>
      </c>
      <c r="P729" s="534" t="e">
        <f t="shared" si="202"/>
        <v>#DIV/0!</v>
      </c>
      <c r="Q729" s="538" t="e">
        <f t="shared" si="205"/>
        <v>#DIV/0!</v>
      </c>
    </row>
    <row r="730" spans="1:17" x14ac:dyDescent="0.2">
      <c r="A730" s="279"/>
      <c r="B730" s="185"/>
      <c r="C730" s="156"/>
      <c r="D730" s="672"/>
      <c r="E730" s="145"/>
      <c r="F730" s="534">
        <f t="shared" si="197"/>
        <v>0</v>
      </c>
      <c r="G730" s="535">
        <f t="shared" si="198"/>
        <v>0</v>
      </c>
      <c r="H730" s="534">
        <f t="shared" si="199"/>
        <v>0</v>
      </c>
      <c r="I730" s="536">
        <f t="shared" si="200"/>
        <v>0</v>
      </c>
      <c r="J730" s="183"/>
      <c r="K730" s="536">
        <f t="shared" si="203"/>
        <v>0</v>
      </c>
      <c r="L730" s="539"/>
      <c r="M730" s="536">
        <f t="shared" si="201"/>
        <v>0</v>
      </c>
      <c r="N730" s="534">
        <f t="shared" si="204"/>
        <v>0</v>
      </c>
      <c r="O730" s="534" t="e">
        <f>omkostninger!$K$34</f>
        <v>#DIV/0!</v>
      </c>
      <c r="P730" s="534" t="e">
        <f t="shared" si="202"/>
        <v>#DIV/0!</v>
      </c>
      <c r="Q730" s="538" t="e">
        <f t="shared" si="205"/>
        <v>#DIV/0!</v>
      </c>
    </row>
    <row r="731" spans="1:17" x14ac:dyDescent="0.2">
      <c r="A731" s="278"/>
      <c r="B731" s="155"/>
      <c r="C731" s="153"/>
      <c r="D731" s="673"/>
      <c r="E731" s="144"/>
      <c r="F731" s="534">
        <f t="shared" si="197"/>
        <v>0</v>
      </c>
      <c r="G731" s="535">
        <f t="shared" si="198"/>
        <v>0</v>
      </c>
      <c r="H731" s="534">
        <f t="shared" si="199"/>
        <v>0</v>
      </c>
      <c r="I731" s="536">
        <f t="shared" si="200"/>
        <v>0</v>
      </c>
      <c r="J731" s="188"/>
      <c r="K731" s="536">
        <f t="shared" si="203"/>
        <v>0</v>
      </c>
      <c r="L731" s="188"/>
      <c r="M731" s="536">
        <f t="shared" si="201"/>
        <v>0</v>
      </c>
      <c r="N731" s="534">
        <f t="shared" si="204"/>
        <v>0</v>
      </c>
      <c r="O731" s="534" t="e">
        <f>omkostninger!$K$34</f>
        <v>#DIV/0!</v>
      </c>
      <c r="P731" s="534" t="e">
        <f t="shared" si="202"/>
        <v>#DIV/0!</v>
      </c>
      <c r="Q731" s="538" t="e">
        <f t="shared" si="205"/>
        <v>#DIV/0!</v>
      </c>
    </row>
    <row r="732" spans="1:17" x14ac:dyDescent="0.2">
      <c r="A732" s="277"/>
      <c r="B732" s="185"/>
      <c r="C732" s="156"/>
      <c r="D732" s="672"/>
      <c r="E732" s="146"/>
      <c r="F732" s="534">
        <f t="shared" si="197"/>
        <v>0</v>
      </c>
      <c r="G732" s="535">
        <f t="shared" si="198"/>
        <v>0</v>
      </c>
      <c r="H732" s="534">
        <f t="shared" si="199"/>
        <v>0</v>
      </c>
      <c r="I732" s="536">
        <f t="shared" si="200"/>
        <v>0</v>
      </c>
      <c r="J732" s="183"/>
      <c r="K732" s="536">
        <f t="shared" si="203"/>
        <v>0</v>
      </c>
      <c r="L732" s="183"/>
      <c r="M732" s="536">
        <f t="shared" si="201"/>
        <v>0</v>
      </c>
      <c r="N732" s="534">
        <f t="shared" si="204"/>
        <v>0</v>
      </c>
      <c r="O732" s="534" t="e">
        <f>omkostninger!$K$34</f>
        <v>#DIV/0!</v>
      </c>
      <c r="P732" s="534" t="e">
        <f t="shared" si="202"/>
        <v>#DIV/0!</v>
      </c>
      <c r="Q732" s="538" t="e">
        <f t="shared" si="205"/>
        <v>#DIV/0!</v>
      </c>
    </row>
    <row r="733" spans="1:17" x14ac:dyDescent="0.2">
      <c r="A733" s="278"/>
      <c r="B733" s="155"/>
      <c r="C733" s="153"/>
      <c r="D733" s="673"/>
      <c r="E733" s="144"/>
      <c r="F733" s="534">
        <f t="shared" si="197"/>
        <v>0</v>
      </c>
      <c r="G733" s="535">
        <f t="shared" si="198"/>
        <v>0</v>
      </c>
      <c r="H733" s="534">
        <f t="shared" si="199"/>
        <v>0</v>
      </c>
      <c r="I733" s="536">
        <f t="shared" si="200"/>
        <v>0</v>
      </c>
      <c r="J733" s="188"/>
      <c r="K733" s="536">
        <f t="shared" si="203"/>
        <v>0</v>
      </c>
      <c r="L733" s="188"/>
      <c r="M733" s="536">
        <f t="shared" si="201"/>
        <v>0</v>
      </c>
      <c r="N733" s="534">
        <f t="shared" si="204"/>
        <v>0</v>
      </c>
      <c r="O733" s="534" t="e">
        <f>omkostninger!$K$34</f>
        <v>#DIV/0!</v>
      </c>
      <c r="P733" s="534" t="e">
        <f t="shared" si="202"/>
        <v>#DIV/0!</v>
      </c>
      <c r="Q733" s="538" t="e">
        <f t="shared" si="205"/>
        <v>#DIV/0!</v>
      </c>
    </row>
    <row r="734" spans="1:17" x14ac:dyDescent="0.2">
      <c r="A734" s="277"/>
      <c r="B734" s="174"/>
      <c r="C734" s="149"/>
      <c r="D734" s="672"/>
      <c r="E734" s="146"/>
      <c r="F734" s="534">
        <f t="shared" si="197"/>
        <v>0</v>
      </c>
      <c r="G734" s="535">
        <f t="shared" si="198"/>
        <v>0</v>
      </c>
      <c r="H734" s="534">
        <f t="shared" si="199"/>
        <v>0</v>
      </c>
      <c r="I734" s="536">
        <f t="shared" si="200"/>
        <v>0</v>
      </c>
      <c r="J734" s="183"/>
      <c r="K734" s="536">
        <f t="shared" si="203"/>
        <v>0</v>
      </c>
      <c r="L734" s="183"/>
      <c r="M734" s="536">
        <f t="shared" si="201"/>
        <v>0</v>
      </c>
      <c r="N734" s="534">
        <f t="shared" si="204"/>
        <v>0</v>
      </c>
      <c r="O734" s="534" t="e">
        <f>omkostninger!$K$34</f>
        <v>#DIV/0!</v>
      </c>
      <c r="P734" s="534" t="e">
        <f t="shared" si="202"/>
        <v>#DIV/0!</v>
      </c>
      <c r="Q734" s="538" t="e">
        <f t="shared" si="205"/>
        <v>#DIV/0!</v>
      </c>
    </row>
    <row r="735" spans="1:17" x14ac:dyDescent="0.2">
      <c r="A735" s="278"/>
      <c r="B735" s="155"/>
      <c r="C735" s="153"/>
      <c r="D735" s="673"/>
      <c r="E735" s="144"/>
      <c r="F735" s="534">
        <f t="shared" si="197"/>
        <v>0</v>
      </c>
      <c r="G735" s="535">
        <f t="shared" si="198"/>
        <v>0</v>
      </c>
      <c r="H735" s="534">
        <f t="shared" si="199"/>
        <v>0</v>
      </c>
      <c r="I735" s="536">
        <f t="shared" si="200"/>
        <v>0</v>
      </c>
      <c r="J735" s="188"/>
      <c r="K735" s="536">
        <f t="shared" si="203"/>
        <v>0</v>
      </c>
      <c r="L735" s="188"/>
      <c r="M735" s="536">
        <f t="shared" si="201"/>
        <v>0</v>
      </c>
      <c r="N735" s="534">
        <f t="shared" si="204"/>
        <v>0</v>
      </c>
      <c r="O735" s="534" t="e">
        <f>omkostninger!$K$34</f>
        <v>#DIV/0!</v>
      </c>
      <c r="P735" s="534" t="e">
        <f t="shared" si="202"/>
        <v>#DIV/0!</v>
      </c>
      <c r="Q735" s="538" t="e">
        <f t="shared" si="205"/>
        <v>#DIV/0!</v>
      </c>
    </row>
    <row r="736" spans="1:17" x14ac:dyDescent="0.2">
      <c r="A736" s="277"/>
      <c r="B736" s="174"/>
      <c r="C736" s="149"/>
      <c r="D736" s="672"/>
      <c r="E736" s="146"/>
      <c r="F736" s="534">
        <f t="shared" si="197"/>
        <v>0</v>
      </c>
      <c r="G736" s="535">
        <f t="shared" si="198"/>
        <v>0</v>
      </c>
      <c r="H736" s="534">
        <f t="shared" si="199"/>
        <v>0</v>
      </c>
      <c r="I736" s="536">
        <f t="shared" si="200"/>
        <v>0</v>
      </c>
      <c r="J736" s="183"/>
      <c r="K736" s="536">
        <f t="shared" si="203"/>
        <v>0</v>
      </c>
      <c r="L736" s="183"/>
      <c r="M736" s="536">
        <f t="shared" si="201"/>
        <v>0</v>
      </c>
      <c r="N736" s="534">
        <f t="shared" si="204"/>
        <v>0</v>
      </c>
      <c r="O736" s="534" t="e">
        <f>omkostninger!$K$34</f>
        <v>#DIV/0!</v>
      </c>
      <c r="P736" s="534" t="e">
        <f t="shared" si="202"/>
        <v>#DIV/0!</v>
      </c>
      <c r="Q736" s="538" t="e">
        <f t="shared" si="205"/>
        <v>#DIV/0!</v>
      </c>
    </row>
    <row r="737" spans="1:17" x14ac:dyDescent="0.2">
      <c r="A737" s="278"/>
      <c r="B737" s="155"/>
      <c r="C737" s="153"/>
      <c r="D737" s="673"/>
      <c r="E737" s="144"/>
      <c r="F737" s="534">
        <f t="shared" si="197"/>
        <v>0</v>
      </c>
      <c r="G737" s="535">
        <f t="shared" si="198"/>
        <v>0</v>
      </c>
      <c r="H737" s="534">
        <f t="shared" si="199"/>
        <v>0</v>
      </c>
      <c r="I737" s="536">
        <f t="shared" si="200"/>
        <v>0</v>
      </c>
      <c r="J737" s="188"/>
      <c r="K737" s="536">
        <f t="shared" si="203"/>
        <v>0</v>
      </c>
      <c r="L737" s="188"/>
      <c r="M737" s="536">
        <f t="shared" si="201"/>
        <v>0</v>
      </c>
      <c r="N737" s="534">
        <f t="shared" si="204"/>
        <v>0</v>
      </c>
      <c r="O737" s="534" t="e">
        <f>omkostninger!$K$34</f>
        <v>#DIV/0!</v>
      </c>
      <c r="P737" s="534" t="e">
        <f t="shared" si="202"/>
        <v>#DIV/0!</v>
      </c>
      <c r="Q737" s="538" t="e">
        <f t="shared" si="205"/>
        <v>#DIV/0!</v>
      </c>
    </row>
    <row r="738" spans="1:17" x14ac:dyDescent="0.2">
      <c r="A738" s="277"/>
      <c r="B738" s="174"/>
      <c r="C738" s="149"/>
      <c r="D738" s="672"/>
      <c r="E738" s="145"/>
      <c r="F738" s="534">
        <f t="shared" si="197"/>
        <v>0</v>
      </c>
      <c r="G738" s="535">
        <f t="shared" si="198"/>
        <v>0</v>
      </c>
      <c r="H738" s="534">
        <f t="shared" si="199"/>
        <v>0</v>
      </c>
      <c r="I738" s="536">
        <f t="shared" si="200"/>
        <v>0</v>
      </c>
      <c r="J738" s="539"/>
      <c r="K738" s="536">
        <f t="shared" si="203"/>
        <v>0</v>
      </c>
      <c r="L738" s="539"/>
      <c r="M738" s="536">
        <f t="shared" si="201"/>
        <v>0</v>
      </c>
      <c r="N738" s="534">
        <f t="shared" si="204"/>
        <v>0</v>
      </c>
      <c r="O738" s="534" t="e">
        <f>omkostninger!$K$34</f>
        <v>#DIV/0!</v>
      </c>
      <c r="P738" s="534" t="e">
        <f t="shared" si="202"/>
        <v>#DIV/0!</v>
      </c>
      <c r="Q738" s="538" t="e">
        <f t="shared" si="205"/>
        <v>#DIV/0!</v>
      </c>
    </row>
    <row r="739" spans="1:17" x14ac:dyDescent="0.2">
      <c r="A739" s="278"/>
      <c r="B739" s="155"/>
      <c r="C739" s="153"/>
      <c r="D739" s="673"/>
      <c r="E739" s="144"/>
      <c r="F739" s="534">
        <f t="shared" si="197"/>
        <v>0</v>
      </c>
      <c r="G739" s="535">
        <f t="shared" si="198"/>
        <v>0</v>
      </c>
      <c r="H739" s="534">
        <f t="shared" si="199"/>
        <v>0</v>
      </c>
      <c r="I739" s="536">
        <f t="shared" si="200"/>
        <v>0</v>
      </c>
      <c r="J739" s="188"/>
      <c r="K739" s="536">
        <f t="shared" si="203"/>
        <v>0</v>
      </c>
      <c r="L739" s="188"/>
      <c r="M739" s="536">
        <f t="shared" si="201"/>
        <v>0</v>
      </c>
      <c r="N739" s="534">
        <f t="shared" si="204"/>
        <v>0</v>
      </c>
      <c r="O739" s="534" t="e">
        <f>omkostninger!$K$34</f>
        <v>#DIV/0!</v>
      </c>
      <c r="P739" s="534" t="e">
        <f t="shared" si="202"/>
        <v>#DIV/0!</v>
      </c>
      <c r="Q739" s="538" t="e">
        <f t="shared" si="205"/>
        <v>#DIV/0!</v>
      </c>
    </row>
    <row r="740" spans="1:17" x14ac:dyDescent="0.2">
      <c r="A740" s="277"/>
      <c r="B740" s="174"/>
      <c r="C740" s="149"/>
      <c r="D740" s="672"/>
      <c r="E740" s="146"/>
      <c r="F740" s="534">
        <f t="shared" si="197"/>
        <v>0</v>
      </c>
      <c r="G740" s="535">
        <f t="shared" si="198"/>
        <v>0</v>
      </c>
      <c r="H740" s="534">
        <f t="shared" si="199"/>
        <v>0</v>
      </c>
      <c r="I740" s="536">
        <f t="shared" si="200"/>
        <v>0</v>
      </c>
      <c r="J740" s="183"/>
      <c r="K740" s="536">
        <f t="shared" si="203"/>
        <v>0</v>
      </c>
      <c r="L740" s="183"/>
      <c r="M740" s="536">
        <f t="shared" si="201"/>
        <v>0</v>
      </c>
      <c r="N740" s="534">
        <f t="shared" si="204"/>
        <v>0</v>
      </c>
      <c r="O740" s="534" t="e">
        <f>omkostninger!$K$34</f>
        <v>#DIV/0!</v>
      </c>
      <c r="P740" s="534" t="e">
        <f t="shared" si="202"/>
        <v>#DIV/0!</v>
      </c>
      <c r="Q740" s="538" t="e">
        <f t="shared" si="205"/>
        <v>#DIV/0!</v>
      </c>
    </row>
    <row r="741" spans="1:17" x14ac:dyDescent="0.2">
      <c r="A741" s="278"/>
      <c r="B741" s="155"/>
      <c r="C741" s="153"/>
      <c r="D741" s="673"/>
      <c r="E741" s="144"/>
      <c r="F741" s="534">
        <f t="shared" si="197"/>
        <v>0</v>
      </c>
      <c r="G741" s="535">
        <f t="shared" si="198"/>
        <v>0</v>
      </c>
      <c r="H741" s="534">
        <f t="shared" si="199"/>
        <v>0</v>
      </c>
      <c r="I741" s="536">
        <f t="shared" si="200"/>
        <v>0</v>
      </c>
      <c r="J741" s="188"/>
      <c r="K741" s="536">
        <f t="shared" si="203"/>
        <v>0</v>
      </c>
      <c r="L741" s="188"/>
      <c r="M741" s="536">
        <f t="shared" si="201"/>
        <v>0</v>
      </c>
      <c r="N741" s="534">
        <f t="shared" si="204"/>
        <v>0</v>
      </c>
      <c r="O741" s="534" t="e">
        <f>omkostninger!$K$34</f>
        <v>#DIV/0!</v>
      </c>
      <c r="P741" s="534" t="e">
        <f t="shared" si="202"/>
        <v>#DIV/0!</v>
      </c>
      <c r="Q741" s="538" t="e">
        <f t="shared" si="205"/>
        <v>#DIV/0!</v>
      </c>
    </row>
    <row r="742" spans="1:17" x14ac:dyDescent="0.2">
      <c r="A742" s="277"/>
      <c r="B742" s="174"/>
      <c r="C742" s="149"/>
      <c r="D742" s="672"/>
      <c r="E742" s="146"/>
      <c r="F742" s="534">
        <f t="shared" si="197"/>
        <v>0</v>
      </c>
      <c r="G742" s="535">
        <f t="shared" si="198"/>
        <v>0</v>
      </c>
      <c r="H742" s="534">
        <f t="shared" si="199"/>
        <v>0</v>
      </c>
      <c r="I742" s="536">
        <f t="shared" si="200"/>
        <v>0</v>
      </c>
      <c r="J742" s="183"/>
      <c r="K742" s="536">
        <f t="shared" si="203"/>
        <v>0</v>
      </c>
      <c r="L742" s="183"/>
      <c r="M742" s="536">
        <f t="shared" si="201"/>
        <v>0</v>
      </c>
      <c r="N742" s="534">
        <f t="shared" si="204"/>
        <v>0</v>
      </c>
      <c r="O742" s="534" t="e">
        <f>omkostninger!$K$34</f>
        <v>#DIV/0!</v>
      </c>
      <c r="P742" s="534" t="e">
        <f t="shared" si="202"/>
        <v>#DIV/0!</v>
      </c>
      <c r="Q742" s="538" t="e">
        <f t="shared" si="205"/>
        <v>#DIV/0!</v>
      </c>
    </row>
    <row r="743" spans="1:17" x14ac:dyDescent="0.2">
      <c r="A743" s="278"/>
      <c r="B743" s="155"/>
      <c r="C743" s="153"/>
      <c r="D743" s="673"/>
      <c r="E743" s="144"/>
      <c r="F743" s="534">
        <f t="shared" si="197"/>
        <v>0</v>
      </c>
      <c r="G743" s="535">
        <f t="shared" si="198"/>
        <v>0</v>
      </c>
      <c r="H743" s="534">
        <f t="shared" si="199"/>
        <v>0</v>
      </c>
      <c r="I743" s="536">
        <f t="shared" si="200"/>
        <v>0</v>
      </c>
      <c r="J743" s="188"/>
      <c r="K743" s="536">
        <f t="shared" si="203"/>
        <v>0</v>
      </c>
      <c r="L743" s="188"/>
      <c r="M743" s="536">
        <f t="shared" si="201"/>
        <v>0</v>
      </c>
      <c r="N743" s="534">
        <f t="shared" si="204"/>
        <v>0</v>
      </c>
      <c r="O743" s="534" t="e">
        <f>omkostninger!$K$34</f>
        <v>#DIV/0!</v>
      </c>
      <c r="P743" s="534" t="e">
        <f t="shared" si="202"/>
        <v>#DIV/0!</v>
      </c>
      <c r="Q743" s="538" t="e">
        <f t="shared" si="205"/>
        <v>#DIV/0!</v>
      </c>
    </row>
    <row r="744" spans="1:17" x14ac:dyDescent="0.2">
      <c r="A744" s="277"/>
      <c r="B744" s="174"/>
      <c r="C744" s="149"/>
      <c r="D744" s="672"/>
      <c r="E744" s="146"/>
      <c r="F744" s="534">
        <f t="shared" si="197"/>
        <v>0</v>
      </c>
      <c r="G744" s="535">
        <f t="shared" si="198"/>
        <v>0</v>
      </c>
      <c r="H744" s="534">
        <f t="shared" si="199"/>
        <v>0</v>
      </c>
      <c r="I744" s="536">
        <f t="shared" si="200"/>
        <v>0</v>
      </c>
      <c r="J744" s="183"/>
      <c r="K744" s="536">
        <f t="shared" si="203"/>
        <v>0</v>
      </c>
      <c r="L744" s="183"/>
      <c r="M744" s="536">
        <f t="shared" si="201"/>
        <v>0</v>
      </c>
      <c r="N744" s="534">
        <f t="shared" si="204"/>
        <v>0</v>
      </c>
      <c r="O744" s="534" t="e">
        <f>omkostninger!$K$34</f>
        <v>#DIV/0!</v>
      </c>
      <c r="P744" s="534" t="e">
        <f t="shared" si="202"/>
        <v>#DIV/0!</v>
      </c>
      <c r="Q744" s="538" t="e">
        <f t="shared" si="205"/>
        <v>#DIV/0!</v>
      </c>
    </row>
    <row r="745" spans="1:17" x14ac:dyDescent="0.2">
      <c r="A745" s="278"/>
      <c r="B745" s="155"/>
      <c r="C745" s="153"/>
      <c r="D745" s="673"/>
      <c r="E745" s="144"/>
      <c r="F745" s="534">
        <f t="shared" si="197"/>
        <v>0</v>
      </c>
      <c r="G745" s="535">
        <f t="shared" si="198"/>
        <v>0</v>
      </c>
      <c r="H745" s="534">
        <f t="shared" si="199"/>
        <v>0</v>
      </c>
      <c r="I745" s="536">
        <f t="shared" si="200"/>
        <v>0</v>
      </c>
      <c r="J745" s="188"/>
      <c r="K745" s="536">
        <f t="shared" si="203"/>
        <v>0</v>
      </c>
      <c r="L745" s="188"/>
      <c r="M745" s="536">
        <f t="shared" si="201"/>
        <v>0</v>
      </c>
      <c r="N745" s="534">
        <f t="shared" si="204"/>
        <v>0</v>
      </c>
      <c r="O745" s="534" t="e">
        <f>omkostninger!$K$34</f>
        <v>#DIV/0!</v>
      </c>
      <c r="P745" s="534" t="e">
        <f t="shared" si="202"/>
        <v>#DIV/0!</v>
      </c>
      <c r="Q745" s="538" t="e">
        <f t="shared" si="205"/>
        <v>#DIV/0!</v>
      </c>
    </row>
    <row r="746" spans="1:17" x14ac:dyDescent="0.2">
      <c r="A746" s="277"/>
      <c r="B746" s="174"/>
      <c r="C746" s="158"/>
      <c r="D746" s="674"/>
      <c r="E746" s="145"/>
      <c r="F746" s="534">
        <f t="shared" si="197"/>
        <v>0</v>
      </c>
      <c r="G746" s="535">
        <f t="shared" si="198"/>
        <v>0</v>
      </c>
      <c r="H746" s="534">
        <f t="shared" si="199"/>
        <v>0</v>
      </c>
      <c r="I746" s="536">
        <f t="shared" si="200"/>
        <v>0</v>
      </c>
      <c r="J746" s="539"/>
      <c r="K746" s="536">
        <f t="shared" si="203"/>
        <v>0</v>
      </c>
      <c r="L746" s="539"/>
      <c r="M746" s="536">
        <f t="shared" si="201"/>
        <v>0</v>
      </c>
      <c r="N746" s="534">
        <f t="shared" si="204"/>
        <v>0</v>
      </c>
      <c r="O746" s="534" t="e">
        <f>omkostninger!$K$34</f>
        <v>#DIV/0!</v>
      </c>
      <c r="P746" s="534" t="e">
        <f t="shared" si="202"/>
        <v>#DIV/0!</v>
      </c>
      <c r="Q746" s="538" t="e">
        <f t="shared" si="205"/>
        <v>#DIV/0!</v>
      </c>
    </row>
    <row r="747" spans="1:17" x14ac:dyDescent="0.2">
      <c r="A747" s="278"/>
      <c r="B747" s="155"/>
      <c r="C747" s="153"/>
      <c r="D747" s="673"/>
      <c r="E747" s="144"/>
      <c r="F747" s="534">
        <f t="shared" si="197"/>
        <v>0</v>
      </c>
      <c r="G747" s="535">
        <f t="shared" si="198"/>
        <v>0</v>
      </c>
      <c r="H747" s="534">
        <f t="shared" si="199"/>
        <v>0</v>
      </c>
      <c r="I747" s="536">
        <f t="shared" si="200"/>
        <v>0</v>
      </c>
      <c r="J747" s="188"/>
      <c r="K747" s="536">
        <f t="shared" si="203"/>
        <v>0</v>
      </c>
      <c r="L747" s="188"/>
      <c r="M747" s="536">
        <f t="shared" si="201"/>
        <v>0</v>
      </c>
      <c r="N747" s="534">
        <f t="shared" si="204"/>
        <v>0</v>
      </c>
      <c r="O747" s="534" t="e">
        <f>omkostninger!$K$34</f>
        <v>#DIV/0!</v>
      </c>
      <c r="P747" s="534" t="e">
        <f t="shared" si="202"/>
        <v>#DIV/0!</v>
      </c>
      <c r="Q747" s="538" t="e">
        <f t="shared" si="205"/>
        <v>#DIV/0!</v>
      </c>
    </row>
    <row r="748" spans="1:17" ht="13.5" thickBot="1" x14ac:dyDescent="0.25">
      <c r="A748" s="277"/>
      <c r="B748" s="174"/>
      <c r="C748" s="149"/>
      <c r="D748" s="672"/>
      <c r="E748" s="146"/>
      <c r="F748" s="534">
        <f t="shared" si="197"/>
        <v>0</v>
      </c>
      <c r="G748" s="535">
        <f>SUM(F748*150)</f>
        <v>0</v>
      </c>
      <c r="H748" s="534">
        <f t="shared" si="199"/>
        <v>0</v>
      </c>
      <c r="I748" s="536">
        <f t="shared" si="200"/>
        <v>0</v>
      </c>
      <c r="J748" s="183"/>
      <c r="K748" s="536">
        <f>SUM(D748*J748)</f>
        <v>0</v>
      </c>
      <c r="L748" s="183"/>
      <c r="M748" s="536">
        <f t="shared" si="201"/>
        <v>0</v>
      </c>
      <c r="N748" s="534">
        <f t="shared" si="204"/>
        <v>0</v>
      </c>
      <c r="O748" s="534" t="e">
        <f>omkostninger!$K$34</f>
        <v>#DIV/0!</v>
      </c>
      <c r="P748" s="534" t="e">
        <f>SUM(O748*N748)</f>
        <v>#DIV/0!</v>
      </c>
      <c r="Q748" s="538" t="e">
        <f t="shared" si="205"/>
        <v>#DIV/0!</v>
      </c>
    </row>
    <row r="749" spans="1:17" ht="13.5" thickBot="1" x14ac:dyDescent="0.25">
      <c r="A749" s="134" t="s">
        <v>37</v>
      </c>
      <c r="B749" s="36"/>
      <c r="C749" s="70"/>
      <c r="D749" s="679"/>
      <c r="E749" s="71"/>
      <c r="F749" s="541">
        <f>SUM(F724:F748)</f>
        <v>0</v>
      </c>
      <c r="G749" s="541">
        <f>SUM(G724:G748)</f>
        <v>0</v>
      </c>
      <c r="H749" s="541">
        <f>SUM(H724:H748)</f>
        <v>0</v>
      </c>
      <c r="I749" s="541">
        <f>SUM(I724:I748)</f>
        <v>0</v>
      </c>
      <c r="J749" s="542"/>
      <c r="K749" s="541">
        <f>SUM(K724:K748)</f>
        <v>0</v>
      </c>
      <c r="L749" s="542"/>
      <c r="M749" s="541">
        <f>SUM(M724:M748)</f>
        <v>0</v>
      </c>
      <c r="N749" s="541">
        <f>SUM(N724:N748)</f>
        <v>0</v>
      </c>
      <c r="O749" s="543"/>
      <c r="P749" s="541" t="e">
        <f>SUM(P724:P748)</f>
        <v>#DIV/0!</v>
      </c>
      <c r="Q749" s="544"/>
    </row>
    <row r="750" spans="1:17" ht="13.5" thickBot="1" x14ac:dyDescent="0.25">
      <c r="A750" s="135"/>
      <c r="B750" s="110"/>
      <c r="C750" s="111"/>
      <c r="D750" s="663"/>
      <c r="E750" s="112"/>
      <c r="F750" s="545"/>
      <c r="G750" s="545"/>
      <c r="H750" s="545"/>
      <c r="I750" s="546"/>
      <c r="J750" s="547"/>
      <c r="K750" s="546"/>
      <c r="L750" s="547"/>
      <c r="M750" s="546"/>
      <c r="N750" s="548"/>
      <c r="O750" s="549"/>
      <c r="P750" s="545"/>
      <c r="Q750" s="550"/>
    </row>
    <row r="751" spans="1:17" ht="25.5" customHeight="1" thickTop="1" x14ac:dyDescent="0.2">
      <c r="D751" s="666"/>
      <c r="E751" s="103"/>
      <c r="F751" s="103"/>
      <c r="G751" s="103"/>
      <c r="H751" s="103"/>
      <c r="I751" s="103"/>
      <c r="J751" s="557"/>
      <c r="K751" s="557"/>
      <c r="L751" s="601"/>
      <c r="M751" s="557"/>
      <c r="N751" s="557"/>
      <c r="O751" s="557"/>
      <c r="P751" s="557"/>
      <c r="Q751" s="557"/>
    </row>
    <row r="752" spans="1:17" ht="13.5" thickBot="1" x14ac:dyDescent="0.25">
      <c r="D752" s="666"/>
      <c r="E752" s="103"/>
      <c r="F752" s="103"/>
      <c r="G752" s="103"/>
      <c r="H752" s="103"/>
      <c r="I752" s="103"/>
      <c r="J752" s="557"/>
      <c r="K752" s="557"/>
      <c r="L752" s="557"/>
      <c r="M752" s="557"/>
      <c r="N752" s="557"/>
      <c r="O752" s="557"/>
      <c r="P752" s="557"/>
      <c r="Q752" s="557"/>
    </row>
    <row r="753" spans="1:17" ht="21.75" thickTop="1" thickBot="1" x14ac:dyDescent="0.35">
      <c r="A753" s="136"/>
      <c r="B753" s="137" t="s">
        <v>18</v>
      </c>
      <c r="C753" s="137"/>
      <c r="D753" s="667"/>
      <c r="E753" s="692"/>
      <c r="F753" s="692"/>
      <c r="G753" s="692"/>
      <c r="H753" s="692"/>
      <c r="I753" s="692"/>
      <c r="J753" s="558"/>
      <c r="K753" s="559" t="s">
        <v>113</v>
      </c>
      <c r="L753" s="559"/>
      <c r="M753" s="559"/>
      <c r="N753" s="560"/>
      <c r="O753" s="561"/>
      <c r="P753" s="562" t="s">
        <v>90</v>
      </c>
      <c r="Q753" s="563">
        <v>3</v>
      </c>
    </row>
    <row r="754" spans="1:17" x14ac:dyDescent="0.2">
      <c r="A754" s="127"/>
      <c r="B754" s="7"/>
      <c r="C754" s="7"/>
      <c r="D754" s="665"/>
      <c r="E754" s="690"/>
      <c r="F754" s="691"/>
      <c r="G754" s="691"/>
      <c r="H754" s="693"/>
      <c r="I754" s="693"/>
      <c r="J754" s="553"/>
      <c r="K754" s="556"/>
      <c r="L754" s="556"/>
      <c r="M754" s="556"/>
      <c r="N754" s="564"/>
      <c r="O754" s="564"/>
      <c r="P754" s="564"/>
      <c r="Q754" s="565"/>
    </row>
    <row r="755" spans="1:17" ht="13.5" thickBot="1" x14ac:dyDescent="0.25">
      <c r="A755" s="128"/>
      <c r="B755" s="12"/>
      <c r="C755" s="12"/>
      <c r="D755" s="668"/>
      <c r="E755" s="694"/>
      <c r="F755" s="695"/>
      <c r="G755" s="695"/>
      <c r="H755" s="695"/>
      <c r="I755" s="695"/>
      <c r="J755" s="566"/>
      <c r="K755" s="566"/>
      <c r="L755" s="566"/>
      <c r="M755" s="566"/>
      <c r="N755" s="566"/>
      <c r="O755" s="566"/>
      <c r="P755" s="566"/>
      <c r="Q755" s="567"/>
    </row>
    <row r="756" spans="1:17" x14ac:dyDescent="0.2">
      <c r="A756" s="129"/>
      <c r="B756" s="73"/>
      <c r="C756" s="73"/>
      <c r="D756" s="665"/>
      <c r="E756" s="750" t="s">
        <v>0</v>
      </c>
      <c r="F756" s="751"/>
      <c r="G756" s="751"/>
      <c r="H756" s="751"/>
      <c r="I756" s="752"/>
      <c r="J756" s="744" t="s">
        <v>1</v>
      </c>
      <c r="K756" s="756"/>
      <c r="L756" s="744" t="s">
        <v>2</v>
      </c>
      <c r="M756" s="756"/>
      <c r="N756" s="564"/>
      <c r="O756" s="564"/>
      <c r="P756" s="744" t="s">
        <v>3</v>
      </c>
      <c r="Q756" s="745"/>
    </row>
    <row r="757" spans="1:17" ht="13.5" thickBot="1" x14ac:dyDescent="0.25">
      <c r="A757" s="128"/>
      <c r="B757" s="12" t="s">
        <v>27</v>
      </c>
      <c r="C757" s="12"/>
      <c r="D757" s="668"/>
      <c r="E757" s="753"/>
      <c r="F757" s="754"/>
      <c r="G757" s="754"/>
      <c r="H757" s="754"/>
      <c r="I757" s="755"/>
      <c r="J757" s="757"/>
      <c r="K757" s="758"/>
      <c r="L757" s="757"/>
      <c r="M757" s="758"/>
      <c r="N757" s="566"/>
      <c r="O757" s="566"/>
      <c r="P757" s="746"/>
      <c r="Q757" s="747"/>
    </row>
    <row r="758" spans="1:17" ht="13.5" thickBot="1" x14ac:dyDescent="0.25">
      <c r="A758" s="130"/>
      <c r="B758" s="36"/>
      <c r="C758" s="36"/>
      <c r="D758" s="669"/>
      <c r="E758" s="693"/>
      <c r="F758" s="693"/>
      <c r="G758" s="693"/>
      <c r="H758" s="693"/>
      <c r="I758" s="693"/>
      <c r="J758" s="553"/>
      <c r="K758" s="553"/>
      <c r="L758" s="553"/>
      <c r="M758" s="553"/>
      <c r="N758" s="553"/>
      <c r="O758" s="553"/>
      <c r="P758" s="553"/>
      <c r="Q758" s="568"/>
    </row>
    <row r="759" spans="1:17" x14ac:dyDescent="0.2">
      <c r="A759" s="131" t="s">
        <v>4</v>
      </c>
      <c r="B759" s="748" t="s">
        <v>5</v>
      </c>
      <c r="C759" s="15" t="s">
        <v>6</v>
      </c>
      <c r="D759" s="670" t="s">
        <v>7</v>
      </c>
      <c r="E759" s="696" t="s">
        <v>44</v>
      </c>
      <c r="F759" s="697" t="s">
        <v>40</v>
      </c>
      <c r="G759" s="697" t="s">
        <v>46</v>
      </c>
      <c r="H759" s="697" t="s">
        <v>48</v>
      </c>
      <c r="I759" s="698" t="s">
        <v>9</v>
      </c>
      <c r="J759" s="569" t="s">
        <v>8</v>
      </c>
      <c r="K759" s="571" t="s">
        <v>10</v>
      </c>
      <c r="L759" s="569" t="s">
        <v>8</v>
      </c>
      <c r="M759" s="571" t="s">
        <v>11</v>
      </c>
      <c r="N759" s="570" t="s">
        <v>22</v>
      </c>
      <c r="O759" s="570" t="s">
        <v>12</v>
      </c>
      <c r="P759" s="570" t="s">
        <v>23</v>
      </c>
      <c r="Q759" s="572"/>
    </row>
    <row r="760" spans="1:17" ht="13.5" thickBot="1" x14ac:dyDescent="0.25">
      <c r="A760" s="132" t="s">
        <v>13</v>
      </c>
      <c r="B760" s="749"/>
      <c r="C760" s="17" t="s">
        <v>14</v>
      </c>
      <c r="D760" s="671" t="s">
        <v>15</v>
      </c>
      <c r="E760" s="699" t="s">
        <v>45</v>
      </c>
      <c r="F760" s="700" t="s">
        <v>20</v>
      </c>
      <c r="G760" s="700" t="s">
        <v>47</v>
      </c>
      <c r="H760" s="704">
        <f>$H$8</f>
        <v>0</v>
      </c>
      <c r="I760" s="705">
        <f>$I$8</f>
        <v>0</v>
      </c>
      <c r="J760" s="573" t="s">
        <v>16</v>
      </c>
      <c r="K760" s="575"/>
      <c r="L760" s="573" t="s">
        <v>16</v>
      </c>
      <c r="M760" s="575" t="s">
        <v>17</v>
      </c>
      <c r="N760" s="574" t="s">
        <v>16</v>
      </c>
      <c r="O760" s="574"/>
      <c r="P760" s="574" t="s">
        <v>16</v>
      </c>
      <c r="Q760" s="576"/>
    </row>
    <row r="761" spans="1:17" x14ac:dyDescent="0.2">
      <c r="A761" s="277"/>
      <c r="B761" s="174"/>
      <c r="C761" s="149"/>
      <c r="D761" s="672"/>
      <c r="E761" s="146"/>
      <c r="F761" s="534">
        <f t="shared" ref="F761:F785" si="206">SUM(D761*E761/60)</f>
        <v>0</v>
      </c>
      <c r="G761" s="535">
        <f t="shared" ref="G761:G785" si="207">SUM(F761*$B$4)</f>
        <v>0</v>
      </c>
      <c r="H761" s="534">
        <f t="shared" ref="H761:H785" si="208">G761*$H$8</f>
        <v>0</v>
      </c>
      <c r="I761" s="536">
        <f t="shared" ref="I761:I785" si="209">(G761+H761)*$I$8</f>
        <v>0</v>
      </c>
      <c r="J761" s="183"/>
      <c r="K761" s="536">
        <f>SUM(D761*J761)</f>
        <v>0</v>
      </c>
      <c r="L761" s="183"/>
      <c r="M761" s="536">
        <f t="shared" ref="M761:M785" si="210">SUM(D761*L761)</f>
        <v>0</v>
      </c>
      <c r="N761" s="534">
        <f>SUM(G761+H761+I761+K761+M761)</f>
        <v>0</v>
      </c>
      <c r="O761" s="534" t="e">
        <f>omkostninger!$K$34</f>
        <v>#DIV/0!</v>
      </c>
      <c r="P761" s="534" t="e">
        <f t="shared" ref="P761:P785" si="211">SUM(O761*N761)</f>
        <v>#DIV/0!</v>
      </c>
      <c r="Q761" s="538" t="e">
        <f>SUM(D761/P761)</f>
        <v>#DIV/0!</v>
      </c>
    </row>
    <row r="762" spans="1:17" x14ac:dyDescent="0.2">
      <c r="A762" s="278"/>
      <c r="B762" s="155"/>
      <c r="C762" s="153"/>
      <c r="D762" s="673"/>
      <c r="E762" s="144"/>
      <c r="F762" s="534">
        <f t="shared" si="206"/>
        <v>0</v>
      </c>
      <c r="G762" s="535">
        <f t="shared" si="207"/>
        <v>0</v>
      </c>
      <c r="H762" s="534">
        <f t="shared" si="208"/>
        <v>0</v>
      </c>
      <c r="I762" s="536">
        <f t="shared" si="209"/>
        <v>0</v>
      </c>
      <c r="J762" s="188"/>
      <c r="K762" s="536">
        <f t="shared" ref="K762:K784" si="212">SUM(D762*J762)</f>
        <v>0</v>
      </c>
      <c r="L762" s="188"/>
      <c r="M762" s="536">
        <f t="shared" si="210"/>
        <v>0</v>
      </c>
      <c r="N762" s="534">
        <f t="shared" ref="N762:N785" si="213">SUM(G762+H762+I762+K762+M762)</f>
        <v>0</v>
      </c>
      <c r="O762" s="534" t="e">
        <f>omkostninger!$K$34</f>
        <v>#DIV/0!</v>
      </c>
      <c r="P762" s="534" t="e">
        <f t="shared" si="211"/>
        <v>#DIV/0!</v>
      </c>
      <c r="Q762" s="538" t="e">
        <f t="shared" ref="Q762:Q785" si="214">SUM(D762/P762)</f>
        <v>#DIV/0!</v>
      </c>
    </row>
    <row r="763" spans="1:17" x14ac:dyDescent="0.2">
      <c r="A763" s="277"/>
      <c r="B763" s="174"/>
      <c r="C763" s="149"/>
      <c r="D763" s="672"/>
      <c r="E763" s="146"/>
      <c r="F763" s="534">
        <f t="shared" si="206"/>
        <v>0</v>
      </c>
      <c r="G763" s="535">
        <f t="shared" si="207"/>
        <v>0</v>
      </c>
      <c r="H763" s="534">
        <f t="shared" si="208"/>
        <v>0</v>
      </c>
      <c r="I763" s="536">
        <f t="shared" si="209"/>
        <v>0</v>
      </c>
      <c r="J763" s="183"/>
      <c r="K763" s="536">
        <f t="shared" si="212"/>
        <v>0</v>
      </c>
      <c r="L763" s="183"/>
      <c r="M763" s="536">
        <f t="shared" si="210"/>
        <v>0</v>
      </c>
      <c r="N763" s="534">
        <f t="shared" si="213"/>
        <v>0</v>
      </c>
      <c r="O763" s="534" t="e">
        <f>omkostninger!$K$34</f>
        <v>#DIV/0!</v>
      </c>
      <c r="P763" s="534" t="e">
        <f t="shared" si="211"/>
        <v>#DIV/0!</v>
      </c>
      <c r="Q763" s="538" t="e">
        <f t="shared" si="214"/>
        <v>#DIV/0!</v>
      </c>
    </row>
    <row r="764" spans="1:17" x14ac:dyDescent="0.2">
      <c r="A764" s="278"/>
      <c r="B764" s="155"/>
      <c r="C764" s="153"/>
      <c r="D764" s="673"/>
      <c r="E764" s="144"/>
      <c r="F764" s="534">
        <f t="shared" si="206"/>
        <v>0</v>
      </c>
      <c r="G764" s="535">
        <f t="shared" si="207"/>
        <v>0</v>
      </c>
      <c r="H764" s="534">
        <f t="shared" si="208"/>
        <v>0</v>
      </c>
      <c r="I764" s="536">
        <f t="shared" si="209"/>
        <v>0</v>
      </c>
      <c r="J764" s="188"/>
      <c r="K764" s="536">
        <f t="shared" si="212"/>
        <v>0</v>
      </c>
      <c r="L764" s="188"/>
      <c r="M764" s="536">
        <f t="shared" si="210"/>
        <v>0</v>
      </c>
      <c r="N764" s="534">
        <f t="shared" si="213"/>
        <v>0</v>
      </c>
      <c r="O764" s="534" t="e">
        <f>omkostninger!$K$34</f>
        <v>#DIV/0!</v>
      </c>
      <c r="P764" s="534" t="e">
        <f t="shared" si="211"/>
        <v>#DIV/0!</v>
      </c>
      <c r="Q764" s="538" t="e">
        <f t="shared" si="214"/>
        <v>#DIV/0!</v>
      </c>
    </row>
    <row r="765" spans="1:17" x14ac:dyDescent="0.2">
      <c r="A765" s="277"/>
      <c r="B765" s="174"/>
      <c r="C765" s="149"/>
      <c r="D765" s="672"/>
      <c r="E765" s="146"/>
      <c r="F765" s="534">
        <f t="shared" si="206"/>
        <v>0</v>
      </c>
      <c r="G765" s="535">
        <f t="shared" si="207"/>
        <v>0</v>
      </c>
      <c r="H765" s="534">
        <f t="shared" si="208"/>
        <v>0</v>
      </c>
      <c r="I765" s="536">
        <f t="shared" si="209"/>
        <v>0</v>
      </c>
      <c r="J765" s="183"/>
      <c r="K765" s="536">
        <f t="shared" si="212"/>
        <v>0</v>
      </c>
      <c r="L765" s="183"/>
      <c r="M765" s="536">
        <f t="shared" si="210"/>
        <v>0</v>
      </c>
      <c r="N765" s="534">
        <f t="shared" si="213"/>
        <v>0</v>
      </c>
      <c r="O765" s="534" t="e">
        <f>omkostninger!$K$34</f>
        <v>#DIV/0!</v>
      </c>
      <c r="P765" s="534" t="e">
        <f t="shared" si="211"/>
        <v>#DIV/0!</v>
      </c>
      <c r="Q765" s="538" t="e">
        <f t="shared" si="214"/>
        <v>#DIV/0!</v>
      </c>
    </row>
    <row r="766" spans="1:17" x14ac:dyDescent="0.2">
      <c r="A766" s="278"/>
      <c r="B766" s="155"/>
      <c r="C766" s="153"/>
      <c r="D766" s="673"/>
      <c r="E766" s="144"/>
      <c r="F766" s="534">
        <f t="shared" si="206"/>
        <v>0</v>
      </c>
      <c r="G766" s="535">
        <f t="shared" si="207"/>
        <v>0</v>
      </c>
      <c r="H766" s="534">
        <f t="shared" si="208"/>
        <v>0</v>
      </c>
      <c r="I766" s="536">
        <f t="shared" si="209"/>
        <v>0</v>
      </c>
      <c r="J766" s="188"/>
      <c r="K766" s="536">
        <f t="shared" si="212"/>
        <v>0</v>
      </c>
      <c r="L766" s="188"/>
      <c r="M766" s="536">
        <f t="shared" si="210"/>
        <v>0</v>
      </c>
      <c r="N766" s="534">
        <f t="shared" si="213"/>
        <v>0</v>
      </c>
      <c r="O766" s="534" t="e">
        <f>omkostninger!$K$34</f>
        <v>#DIV/0!</v>
      </c>
      <c r="P766" s="534" t="e">
        <f t="shared" si="211"/>
        <v>#DIV/0!</v>
      </c>
      <c r="Q766" s="538" t="e">
        <f t="shared" si="214"/>
        <v>#DIV/0!</v>
      </c>
    </row>
    <row r="767" spans="1:17" x14ac:dyDescent="0.2">
      <c r="A767" s="279"/>
      <c r="B767" s="185"/>
      <c r="C767" s="156"/>
      <c r="D767" s="672"/>
      <c r="E767" s="145"/>
      <c r="F767" s="534">
        <f t="shared" si="206"/>
        <v>0</v>
      </c>
      <c r="G767" s="535">
        <f t="shared" si="207"/>
        <v>0</v>
      </c>
      <c r="H767" s="534">
        <f t="shared" si="208"/>
        <v>0</v>
      </c>
      <c r="I767" s="536">
        <f t="shared" si="209"/>
        <v>0</v>
      </c>
      <c r="J767" s="183"/>
      <c r="K767" s="536">
        <f t="shared" si="212"/>
        <v>0</v>
      </c>
      <c r="L767" s="539"/>
      <c r="M767" s="536">
        <f t="shared" si="210"/>
        <v>0</v>
      </c>
      <c r="N767" s="534">
        <f t="shared" si="213"/>
        <v>0</v>
      </c>
      <c r="O767" s="534" t="e">
        <f>omkostninger!$K$34</f>
        <v>#DIV/0!</v>
      </c>
      <c r="P767" s="534" t="e">
        <f t="shared" si="211"/>
        <v>#DIV/0!</v>
      </c>
      <c r="Q767" s="538" t="e">
        <f t="shared" si="214"/>
        <v>#DIV/0!</v>
      </c>
    </row>
    <row r="768" spans="1:17" x14ac:dyDescent="0.2">
      <c r="A768" s="278"/>
      <c r="B768" s="155"/>
      <c r="C768" s="153"/>
      <c r="D768" s="673"/>
      <c r="E768" s="144"/>
      <c r="F768" s="534">
        <f t="shared" si="206"/>
        <v>0</v>
      </c>
      <c r="G768" s="535">
        <f t="shared" si="207"/>
        <v>0</v>
      </c>
      <c r="H768" s="534">
        <f t="shared" si="208"/>
        <v>0</v>
      </c>
      <c r="I768" s="536">
        <f t="shared" si="209"/>
        <v>0</v>
      </c>
      <c r="J768" s="188"/>
      <c r="K768" s="536">
        <f t="shared" si="212"/>
        <v>0</v>
      </c>
      <c r="L768" s="188"/>
      <c r="M768" s="536">
        <f t="shared" si="210"/>
        <v>0</v>
      </c>
      <c r="N768" s="534">
        <f t="shared" si="213"/>
        <v>0</v>
      </c>
      <c r="O768" s="534" t="e">
        <f>omkostninger!$K$34</f>
        <v>#DIV/0!</v>
      </c>
      <c r="P768" s="534" t="e">
        <f t="shared" si="211"/>
        <v>#DIV/0!</v>
      </c>
      <c r="Q768" s="538" t="e">
        <f t="shared" si="214"/>
        <v>#DIV/0!</v>
      </c>
    </row>
    <row r="769" spans="1:17" x14ac:dyDescent="0.2">
      <c r="A769" s="277"/>
      <c r="B769" s="185"/>
      <c r="C769" s="156"/>
      <c r="D769" s="672"/>
      <c r="E769" s="146"/>
      <c r="F769" s="534">
        <f t="shared" si="206"/>
        <v>0</v>
      </c>
      <c r="G769" s="535">
        <f t="shared" si="207"/>
        <v>0</v>
      </c>
      <c r="H769" s="534">
        <f t="shared" si="208"/>
        <v>0</v>
      </c>
      <c r="I769" s="536">
        <f t="shared" si="209"/>
        <v>0</v>
      </c>
      <c r="J769" s="183"/>
      <c r="K769" s="536">
        <f t="shared" si="212"/>
        <v>0</v>
      </c>
      <c r="L769" s="183"/>
      <c r="M769" s="536">
        <f t="shared" si="210"/>
        <v>0</v>
      </c>
      <c r="N769" s="534">
        <f t="shared" si="213"/>
        <v>0</v>
      </c>
      <c r="O769" s="534" t="e">
        <f>omkostninger!$K$34</f>
        <v>#DIV/0!</v>
      </c>
      <c r="P769" s="534" t="e">
        <f t="shared" si="211"/>
        <v>#DIV/0!</v>
      </c>
      <c r="Q769" s="538" t="e">
        <f t="shared" si="214"/>
        <v>#DIV/0!</v>
      </c>
    </row>
    <row r="770" spans="1:17" x14ac:dyDescent="0.2">
      <c r="A770" s="278"/>
      <c r="B770" s="155"/>
      <c r="C770" s="153"/>
      <c r="D770" s="673"/>
      <c r="E770" s="144"/>
      <c r="F770" s="534">
        <f t="shared" si="206"/>
        <v>0</v>
      </c>
      <c r="G770" s="535">
        <f t="shared" si="207"/>
        <v>0</v>
      </c>
      <c r="H770" s="534">
        <f t="shared" si="208"/>
        <v>0</v>
      </c>
      <c r="I770" s="536">
        <f t="shared" si="209"/>
        <v>0</v>
      </c>
      <c r="J770" s="188"/>
      <c r="K770" s="536">
        <f t="shared" si="212"/>
        <v>0</v>
      </c>
      <c r="L770" s="188"/>
      <c r="M770" s="536">
        <f t="shared" si="210"/>
        <v>0</v>
      </c>
      <c r="N770" s="534">
        <f t="shared" si="213"/>
        <v>0</v>
      </c>
      <c r="O770" s="534" t="e">
        <f>omkostninger!$K$34</f>
        <v>#DIV/0!</v>
      </c>
      <c r="P770" s="534" t="e">
        <f t="shared" si="211"/>
        <v>#DIV/0!</v>
      </c>
      <c r="Q770" s="538" t="e">
        <f t="shared" si="214"/>
        <v>#DIV/0!</v>
      </c>
    </row>
    <row r="771" spans="1:17" x14ac:dyDescent="0.2">
      <c r="A771" s="277"/>
      <c r="B771" s="174"/>
      <c r="C771" s="149"/>
      <c r="D771" s="672"/>
      <c r="E771" s="146"/>
      <c r="F771" s="534">
        <f t="shared" si="206"/>
        <v>0</v>
      </c>
      <c r="G771" s="535">
        <f t="shared" si="207"/>
        <v>0</v>
      </c>
      <c r="H771" s="534">
        <f t="shared" si="208"/>
        <v>0</v>
      </c>
      <c r="I771" s="536">
        <f t="shared" si="209"/>
        <v>0</v>
      </c>
      <c r="J771" s="183"/>
      <c r="K771" s="536">
        <f t="shared" si="212"/>
        <v>0</v>
      </c>
      <c r="L771" s="183"/>
      <c r="M771" s="536">
        <f t="shared" si="210"/>
        <v>0</v>
      </c>
      <c r="N771" s="534">
        <f t="shared" si="213"/>
        <v>0</v>
      </c>
      <c r="O771" s="534" t="e">
        <f>omkostninger!$K$34</f>
        <v>#DIV/0!</v>
      </c>
      <c r="P771" s="534" t="e">
        <f t="shared" si="211"/>
        <v>#DIV/0!</v>
      </c>
      <c r="Q771" s="538" t="e">
        <f t="shared" si="214"/>
        <v>#DIV/0!</v>
      </c>
    </row>
    <row r="772" spans="1:17" x14ac:dyDescent="0.2">
      <c r="A772" s="278"/>
      <c r="B772" s="155"/>
      <c r="C772" s="153"/>
      <c r="D772" s="673"/>
      <c r="E772" s="144"/>
      <c r="F772" s="534">
        <f t="shared" si="206"/>
        <v>0</v>
      </c>
      <c r="G772" s="535">
        <f t="shared" si="207"/>
        <v>0</v>
      </c>
      <c r="H772" s="534">
        <f t="shared" si="208"/>
        <v>0</v>
      </c>
      <c r="I772" s="536">
        <f t="shared" si="209"/>
        <v>0</v>
      </c>
      <c r="J772" s="188"/>
      <c r="K772" s="536">
        <f t="shared" si="212"/>
        <v>0</v>
      </c>
      <c r="L772" s="188"/>
      <c r="M772" s="536">
        <f t="shared" si="210"/>
        <v>0</v>
      </c>
      <c r="N772" s="534">
        <f t="shared" si="213"/>
        <v>0</v>
      </c>
      <c r="O772" s="534" t="e">
        <f>omkostninger!$K$34</f>
        <v>#DIV/0!</v>
      </c>
      <c r="P772" s="534" t="e">
        <f t="shared" si="211"/>
        <v>#DIV/0!</v>
      </c>
      <c r="Q772" s="538" t="e">
        <f t="shared" si="214"/>
        <v>#DIV/0!</v>
      </c>
    </row>
    <row r="773" spans="1:17" x14ac:dyDescent="0.2">
      <c r="A773" s="277"/>
      <c r="B773" s="174"/>
      <c r="C773" s="149"/>
      <c r="D773" s="672"/>
      <c r="E773" s="146"/>
      <c r="F773" s="534">
        <f t="shared" si="206"/>
        <v>0</v>
      </c>
      <c r="G773" s="535">
        <f t="shared" si="207"/>
        <v>0</v>
      </c>
      <c r="H773" s="534">
        <f t="shared" si="208"/>
        <v>0</v>
      </c>
      <c r="I773" s="536">
        <f t="shared" si="209"/>
        <v>0</v>
      </c>
      <c r="J773" s="183"/>
      <c r="K773" s="536">
        <f t="shared" si="212"/>
        <v>0</v>
      </c>
      <c r="L773" s="183"/>
      <c r="M773" s="536">
        <f t="shared" si="210"/>
        <v>0</v>
      </c>
      <c r="N773" s="534">
        <f t="shared" si="213"/>
        <v>0</v>
      </c>
      <c r="O773" s="534" t="e">
        <f>omkostninger!$K$34</f>
        <v>#DIV/0!</v>
      </c>
      <c r="P773" s="534" t="e">
        <f t="shared" si="211"/>
        <v>#DIV/0!</v>
      </c>
      <c r="Q773" s="538" t="e">
        <f t="shared" si="214"/>
        <v>#DIV/0!</v>
      </c>
    </row>
    <row r="774" spans="1:17" x14ac:dyDescent="0.2">
      <c r="A774" s="278"/>
      <c r="B774" s="155"/>
      <c r="C774" s="153"/>
      <c r="D774" s="673"/>
      <c r="E774" s="144"/>
      <c r="F774" s="534">
        <f t="shared" si="206"/>
        <v>0</v>
      </c>
      <c r="G774" s="535">
        <f t="shared" si="207"/>
        <v>0</v>
      </c>
      <c r="H774" s="534">
        <f t="shared" si="208"/>
        <v>0</v>
      </c>
      <c r="I774" s="536">
        <f t="shared" si="209"/>
        <v>0</v>
      </c>
      <c r="J774" s="188"/>
      <c r="K774" s="536">
        <f t="shared" si="212"/>
        <v>0</v>
      </c>
      <c r="L774" s="188"/>
      <c r="M774" s="536">
        <f t="shared" si="210"/>
        <v>0</v>
      </c>
      <c r="N774" s="534">
        <f t="shared" si="213"/>
        <v>0</v>
      </c>
      <c r="O774" s="534" t="e">
        <f>omkostninger!$K$34</f>
        <v>#DIV/0!</v>
      </c>
      <c r="P774" s="534" t="e">
        <f t="shared" si="211"/>
        <v>#DIV/0!</v>
      </c>
      <c r="Q774" s="538" t="e">
        <f t="shared" si="214"/>
        <v>#DIV/0!</v>
      </c>
    </row>
    <row r="775" spans="1:17" x14ac:dyDescent="0.2">
      <c r="A775" s="277"/>
      <c r="B775" s="174"/>
      <c r="C775" s="149"/>
      <c r="D775" s="672"/>
      <c r="E775" s="145"/>
      <c r="F775" s="534">
        <f t="shared" si="206"/>
        <v>0</v>
      </c>
      <c r="G775" s="535">
        <f t="shared" si="207"/>
        <v>0</v>
      </c>
      <c r="H775" s="534">
        <f t="shared" si="208"/>
        <v>0</v>
      </c>
      <c r="I775" s="536">
        <f t="shared" si="209"/>
        <v>0</v>
      </c>
      <c r="J775" s="183"/>
      <c r="K775" s="536">
        <f t="shared" si="212"/>
        <v>0</v>
      </c>
      <c r="L775" s="539"/>
      <c r="M775" s="536">
        <f t="shared" si="210"/>
        <v>0</v>
      </c>
      <c r="N775" s="534">
        <f t="shared" si="213"/>
        <v>0</v>
      </c>
      <c r="O775" s="534" t="e">
        <f>omkostninger!$K$34</f>
        <v>#DIV/0!</v>
      </c>
      <c r="P775" s="534" t="e">
        <f t="shared" si="211"/>
        <v>#DIV/0!</v>
      </c>
      <c r="Q775" s="538" t="e">
        <f t="shared" si="214"/>
        <v>#DIV/0!</v>
      </c>
    </row>
    <row r="776" spans="1:17" x14ac:dyDescent="0.2">
      <c r="A776" s="278"/>
      <c r="B776" s="155"/>
      <c r="C776" s="153"/>
      <c r="D776" s="673"/>
      <c r="E776" s="144"/>
      <c r="F776" s="534">
        <f t="shared" si="206"/>
        <v>0</v>
      </c>
      <c r="G776" s="535">
        <f t="shared" si="207"/>
        <v>0</v>
      </c>
      <c r="H776" s="534">
        <f t="shared" si="208"/>
        <v>0</v>
      </c>
      <c r="I776" s="536">
        <f t="shared" si="209"/>
        <v>0</v>
      </c>
      <c r="J776" s="188"/>
      <c r="K776" s="536">
        <f t="shared" si="212"/>
        <v>0</v>
      </c>
      <c r="L776" s="188"/>
      <c r="M776" s="536">
        <f t="shared" si="210"/>
        <v>0</v>
      </c>
      <c r="N776" s="534">
        <f t="shared" si="213"/>
        <v>0</v>
      </c>
      <c r="O776" s="534" t="e">
        <f>omkostninger!$K$34</f>
        <v>#DIV/0!</v>
      </c>
      <c r="P776" s="534" t="e">
        <f t="shared" si="211"/>
        <v>#DIV/0!</v>
      </c>
      <c r="Q776" s="538" t="e">
        <f t="shared" si="214"/>
        <v>#DIV/0!</v>
      </c>
    </row>
    <row r="777" spans="1:17" x14ac:dyDescent="0.2">
      <c r="A777" s="277"/>
      <c r="B777" s="174"/>
      <c r="C777" s="149"/>
      <c r="D777" s="672"/>
      <c r="E777" s="146"/>
      <c r="F777" s="534">
        <f t="shared" si="206"/>
        <v>0</v>
      </c>
      <c r="G777" s="535">
        <f t="shared" si="207"/>
        <v>0</v>
      </c>
      <c r="H777" s="534">
        <f t="shared" si="208"/>
        <v>0</v>
      </c>
      <c r="I777" s="536">
        <f t="shared" si="209"/>
        <v>0</v>
      </c>
      <c r="J777" s="183"/>
      <c r="K777" s="536">
        <f t="shared" si="212"/>
        <v>0</v>
      </c>
      <c r="L777" s="183"/>
      <c r="M777" s="536">
        <f t="shared" si="210"/>
        <v>0</v>
      </c>
      <c r="N777" s="534">
        <f t="shared" si="213"/>
        <v>0</v>
      </c>
      <c r="O777" s="534" t="e">
        <f>omkostninger!$K$34</f>
        <v>#DIV/0!</v>
      </c>
      <c r="P777" s="534" t="e">
        <f t="shared" si="211"/>
        <v>#DIV/0!</v>
      </c>
      <c r="Q777" s="538" t="e">
        <f t="shared" si="214"/>
        <v>#DIV/0!</v>
      </c>
    </row>
    <row r="778" spans="1:17" x14ac:dyDescent="0.2">
      <c r="A778" s="278"/>
      <c r="B778" s="155"/>
      <c r="C778" s="153"/>
      <c r="D778" s="673"/>
      <c r="E778" s="144"/>
      <c r="F778" s="534">
        <f t="shared" si="206"/>
        <v>0</v>
      </c>
      <c r="G778" s="535">
        <f t="shared" si="207"/>
        <v>0</v>
      </c>
      <c r="H778" s="534">
        <f t="shared" si="208"/>
        <v>0</v>
      </c>
      <c r="I778" s="536">
        <f t="shared" si="209"/>
        <v>0</v>
      </c>
      <c r="J778" s="188"/>
      <c r="K778" s="536">
        <f t="shared" si="212"/>
        <v>0</v>
      </c>
      <c r="L778" s="188"/>
      <c r="M778" s="536">
        <f t="shared" si="210"/>
        <v>0</v>
      </c>
      <c r="N778" s="534">
        <f t="shared" si="213"/>
        <v>0</v>
      </c>
      <c r="O778" s="534" t="e">
        <f>omkostninger!$K$34</f>
        <v>#DIV/0!</v>
      </c>
      <c r="P778" s="534" t="e">
        <f t="shared" si="211"/>
        <v>#DIV/0!</v>
      </c>
      <c r="Q778" s="538" t="e">
        <f t="shared" si="214"/>
        <v>#DIV/0!</v>
      </c>
    </row>
    <row r="779" spans="1:17" x14ac:dyDescent="0.2">
      <c r="A779" s="277"/>
      <c r="B779" s="174"/>
      <c r="C779" s="149"/>
      <c r="D779" s="672"/>
      <c r="E779" s="146"/>
      <c r="F779" s="534">
        <f t="shared" si="206"/>
        <v>0</v>
      </c>
      <c r="G779" s="535">
        <f t="shared" si="207"/>
        <v>0</v>
      </c>
      <c r="H779" s="534">
        <f t="shared" si="208"/>
        <v>0</v>
      </c>
      <c r="I779" s="536">
        <f t="shared" si="209"/>
        <v>0</v>
      </c>
      <c r="J779" s="183"/>
      <c r="K779" s="536">
        <f t="shared" si="212"/>
        <v>0</v>
      </c>
      <c r="L779" s="183"/>
      <c r="M779" s="536">
        <f t="shared" si="210"/>
        <v>0</v>
      </c>
      <c r="N779" s="534">
        <f t="shared" si="213"/>
        <v>0</v>
      </c>
      <c r="O779" s="534" t="e">
        <f>omkostninger!$K$34</f>
        <v>#DIV/0!</v>
      </c>
      <c r="P779" s="534" t="e">
        <f t="shared" si="211"/>
        <v>#DIV/0!</v>
      </c>
      <c r="Q779" s="538" t="e">
        <f t="shared" si="214"/>
        <v>#DIV/0!</v>
      </c>
    </row>
    <row r="780" spans="1:17" x14ac:dyDescent="0.2">
      <c r="A780" s="278"/>
      <c r="B780" s="155"/>
      <c r="C780" s="153"/>
      <c r="D780" s="673"/>
      <c r="E780" s="144"/>
      <c r="F780" s="534">
        <f t="shared" si="206"/>
        <v>0</v>
      </c>
      <c r="G780" s="535">
        <f t="shared" si="207"/>
        <v>0</v>
      </c>
      <c r="H780" s="534">
        <f t="shared" si="208"/>
        <v>0</v>
      </c>
      <c r="I780" s="536">
        <f t="shared" si="209"/>
        <v>0</v>
      </c>
      <c r="J780" s="188"/>
      <c r="K780" s="536">
        <f t="shared" si="212"/>
        <v>0</v>
      </c>
      <c r="L780" s="188"/>
      <c r="M780" s="536">
        <f t="shared" si="210"/>
        <v>0</v>
      </c>
      <c r="N780" s="534">
        <f t="shared" si="213"/>
        <v>0</v>
      </c>
      <c r="O780" s="534" t="e">
        <f>omkostninger!$K$34</f>
        <v>#DIV/0!</v>
      </c>
      <c r="P780" s="534" t="e">
        <f t="shared" si="211"/>
        <v>#DIV/0!</v>
      </c>
      <c r="Q780" s="538" t="e">
        <f t="shared" si="214"/>
        <v>#DIV/0!</v>
      </c>
    </row>
    <row r="781" spans="1:17" x14ac:dyDescent="0.2">
      <c r="A781" s="277"/>
      <c r="B781" s="174"/>
      <c r="C781" s="149"/>
      <c r="D781" s="672"/>
      <c r="E781" s="146"/>
      <c r="F781" s="534">
        <f t="shared" si="206"/>
        <v>0</v>
      </c>
      <c r="G781" s="535">
        <f t="shared" si="207"/>
        <v>0</v>
      </c>
      <c r="H781" s="534">
        <f t="shared" si="208"/>
        <v>0</v>
      </c>
      <c r="I781" s="536">
        <f t="shared" si="209"/>
        <v>0</v>
      </c>
      <c r="J781" s="183"/>
      <c r="K781" s="536">
        <f t="shared" si="212"/>
        <v>0</v>
      </c>
      <c r="L781" s="183"/>
      <c r="M781" s="536">
        <f t="shared" si="210"/>
        <v>0</v>
      </c>
      <c r="N781" s="534">
        <f t="shared" si="213"/>
        <v>0</v>
      </c>
      <c r="O781" s="534" t="e">
        <f>omkostninger!$K$34</f>
        <v>#DIV/0!</v>
      </c>
      <c r="P781" s="534" t="e">
        <f t="shared" si="211"/>
        <v>#DIV/0!</v>
      </c>
      <c r="Q781" s="538" t="e">
        <f t="shared" si="214"/>
        <v>#DIV/0!</v>
      </c>
    </row>
    <row r="782" spans="1:17" x14ac:dyDescent="0.2">
      <c r="A782" s="278"/>
      <c r="B782" s="155"/>
      <c r="C782" s="153"/>
      <c r="D782" s="673"/>
      <c r="E782" s="144"/>
      <c r="F782" s="534">
        <f t="shared" si="206"/>
        <v>0</v>
      </c>
      <c r="G782" s="535">
        <f t="shared" si="207"/>
        <v>0</v>
      </c>
      <c r="H782" s="534">
        <f t="shared" si="208"/>
        <v>0</v>
      </c>
      <c r="I782" s="536">
        <f t="shared" si="209"/>
        <v>0</v>
      </c>
      <c r="J782" s="188"/>
      <c r="K782" s="536">
        <f t="shared" si="212"/>
        <v>0</v>
      </c>
      <c r="L782" s="188"/>
      <c r="M782" s="536">
        <f t="shared" si="210"/>
        <v>0</v>
      </c>
      <c r="N782" s="534">
        <f t="shared" si="213"/>
        <v>0</v>
      </c>
      <c r="O782" s="534" t="e">
        <f>omkostninger!$K$34</f>
        <v>#DIV/0!</v>
      </c>
      <c r="P782" s="534" t="e">
        <f t="shared" si="211"/>
        <v>#DIV/0!</v>
      </c>
      <c r="Q782" s="538" t="e">
        <f t="shared" si="214"/>
        <v>#DIV/0!</v>
      </c>
    </row>
    <row r="783" spans="1:17" x14ac:dyDescent="0.2">
      <c r="A783" s="277"/>
      <c r="B783" s="174"/>
      <c r="C783" s="158"/>
      <c r="D783" s="674"/>
      <c r="E783" s="145"/>
      <c r="F783" s="534">
        <f t="shared" si="206"/>
        <v>0</v>
      </c>
      <c r="G783" s="535">
        <f t="shared" si="207"/>
        <v>0</v>
      </c>
      <c r="H783" s="534">
        <f t="shared" si="208"/>
        <v>0</v>
      </c>
      <c r="I783" s="536">
        <f t="shared" si="209"/>
        <v>0</v>
      </c>
      <c r="J783" s="539"/>
      <c r="K783" s="536">
        <f t="shared" si="212"/>
        <v>0</v>
      </c>
      <c r="L783" s="539"/>
      <c r="M783" s="536">
        <f t="shared" si="210"/>
        <v>0</v>
      </c>
      <c r="N783" s="534">
        <f t="shared" si="213"/>
        <v>0</v>
      </c>
      <c r="O783" s="534" t="e">
        <f>omkostninger!$K$34</f>
        <v>#DIV/0!</v>
      </c>
      <c r="P783" s="534" t="e">
        <f t="shared" si="211"/>
        <v>#DIV/0!</v>
      </c>
      <c r="Q783" s="538" t="e">
        <f t="shared" si="214"/>
        <v>#DIV/0!</v>
      </c>
    </row>
    <row r="784" spans="1:17" x14ac:dyDescent="0.2">
      <c r="A784" s="278"/>
      <c r="B784" s="155"/>
      <c r="C784" s="153"/>
      <c r="D784" s="673"/>
      <c r="E784" s="144"/>
      <c r="F784" s="534">
        <f t="shared" si="206"/>
        <v>0</v>
      </c>
      <c r="G784" s="535">
        <f t="shared" si="207"/>
        <v>0</v>
      </c>
      <c r="H784" s="534">
        <f t="shared" si="208"/>
        <v>0</v>
      </c>
      <c r="I784" s="536">
        <f t="shared" si="209"/>
        <v>0</v>
      </c>
      <c r="J784" s="188"/>
      <c r="K784" s="536">
        <f t="shared" si="212"/>
        <v>0</v>
      </c>
      <c r="L784" s="188"/>
      <c r="M784" s="536">
        <f t="shared" si="210"/>
        <v>0</v>
      </c>
      <c r="N784" s="534">
        <f t="shared" si="213"/>
        <v>0</v>
      </c>
      <c r="O784" s="534" t="e">
        <f>omkostninger!$K$34</f>
        <v>#DIV/0!</v>
      </c>
      <c r="P784" s="534" t="e">
        <f t="shared" si="211"/>
        <v>#DIV/0!</v>
      </c>
      <c r="Q784" s="538" t="e">
        <f t="shared" si="214"/>
        <v>#DIV/0!</v>
      </c>
    </row>
    <row r="785" spans="1:17" ht="13.5" thickBot="1" x14ac:dyDescent="0.25">
      <c r="A785" s="277"/>
      <c r="B785" s="174"/>
      <c r="C785" s="149"/>
      <c r="D785" s="672"/>
      <c r="E785" s="146"/>
      <c r="F785" s="534">
        <f t="shared" si="206"/>
        <v>0</v>
      </c>
      <c r="G785" s="535">
        <f t="shared" si="207"/>
        <v>0</v>
      </c>
      <c r="H785" s="534">
        <f t="shared" si="208"/>
        <v>0</v>
      </c>
      <c r="I785" s="536">
        <f t="shared" si="209"/>
        <v>0</v>
      </c>
      <c r="J785" s="183"/>
      <c r="K785" s="536">
        <f>SUM(D785*J785)</f>
        <v>0</v>
      </c>
      <c r="L785" s="183"/>
      <c r="M785" s="536">
        <f t="shared" si="210"/>
        <v>0</v>
      </c>
      <c r="N785" s="534">
        <f t="shared" si="213"/>
        <v>0</v>
      </c>
      <c r="O785" s="534" t="e">
        <f>omkostninger!$K$34</f>
        <v>#DIV/0!</v>
      </c>
      <c r="P785" s="534" t="e">
        <f t="shared" si="211"/>
        <v>#DIV/0!</v>
      </c>
      <c r="Q785" s="538" t="e">
        <f t="shared" si="214"/>
        <v>#DIV/0!</v>
      </c>
    </row>
    <row r="786" spans="1:17" ht="13.5" thickBot="1" x14ac:dyDescent="0.25">
      <c r="A786" s="134" t="s">
        <v>37</v>
      </c>
      <c r="B786" s="36"/>
      <c r="C786" s="70"/>
      <c r="D786" s="679"/>
      <c r="E786" s="71"/>
      <c r="F786" s="541">
        <f>SUM(F761:F785)</f>
        <v>0</v>
      </c>
      <c r="G786" s="541">
        <f>SUM(G761:G785)</f>
        <v>0</v>
      </c>
      <c r="H786" s="541">
        <f>SUM(H761:H785)</f>
        <v>0</v>
      </c>
      <c r="I786" s="541">
        <f>SUM(I761:I785)</f>
        <v>0</v>
      </c>
      <c r="J786" s="542"/>
      <c r="K786" s="541">
        <f>SUM(K761:K785)</f>
        <v>0</v>
      </c>
      <c r="L786" s="542"/>
      <c r="M786" s="541">
        <f>SUM(M761:M785)</f>
        <v>0</v>
      </c>
      <c r="N786" s="541">
        <f>SUM(N761:N785)</f>
        <v>0</v>
      </c>
      <c r="O786" s="543"/>
      <c r="P786" s="541" t="e">
        <f>SUM(P761:P785)</f>
        <v>#DIV/0!</v>
      </c>
      <c r="Q786" s="544"/>
    </row>
    <row r="787" spans="1:17" ht="13.5" thickBot="1" x14ac:dyDescent="0.25">
      <c r="A787" s="135"/>
      <c r="B787" s="110"/>
      <c r="C787" s="111"/>
      <c r="D787" s="663"/>
      <c r="E787" s="112"/>
      <c r="F787" s="113"/>
      <c r="G787" s="113"/>
      <c r="H787" s="113"/>
      <c r="I787" s="114"/>
      <c r="J787" s="547"/>
      <c r="K787" s="546"/>
      <c r="L787" s="547"/>
      <c r="M787" s="546"/>
      <c r="N787" s="548"/>
      <c r="O787" s="549"/>
      <c r="P787" s="545"/>
      <c r="Q787" s="550"/>
    </row>
    <row r="788" spans="1:17" ht="25.5" customHeight="1" thickTop="1" x14ac:dyDescent="0.2">
      <c r="D788" s="666"/>
      <c r="E788" s="103"/>
      <c r="F788" s="103"/>
      <c r="G788" s="103"/>
      <c r="H788" s="103"/>
      <c r="I788" s="103"/>
      <c r="J788" s="557"/>
      <c r="K788" s="557"/>
      <c r="L788" s="557"/>
      <c r="M788" s="557"/>
      <c r="N788" s="557"/>
      <c r="O788" s="557"/>
      <c r="P788" s="557"/>
      <c r="Q788" s="557"/>
    </row>
    <row r="789" spans="1:17" ht="13.5" thickBot="1" x14ac:dyDescent="0.25">
      <c r="D789" s="666"/>
      <c r="E789" s="103"/>
      <c r="F789" s="103"/>
      <c r="G789" s="103"/>
      <c r="H789" s="103"/>
      <c r="I789" s="103"/>
      <c r="J789" s="557"/>
      <c r="K789" s="557"/>
      <c r="L789" s="557"/>
      <c r="M789" s="557"/>
      <c r="N789" s="557"/>
      <c r="O789" s="557"/>
      <c r="P789" s="557"/>
      <c r="Q789" s="557"/>
    </row>
    <row r="790" spans="1:17" ht="21.75" thickTop="1" thickBot="1" x14ac:dyDescent="0.35">
      <c r="A790" s="136"/>
      <c r="B790" s="137" t="s">
        <v>18</v>
      </c>
      <c r="C790" s="137"/>
      <c r="D790" s="667"/>
      <c r="E790" s="692"/>
      <c r="F790" s="692"/>
      <c r="G790" s="692"/>
      <c r="H790" s="692"/>
      <c r="I790" s="692"/>
      <c r="J790" s="558"/>
      <c r="K790" s="559" t="s">
        <v>56</v>
      </c>
      <c r="L790" s="559"/>
      <c r="M790" s="559"/>
      <c r="N790" s="560"/>
      <c r="O790" s="561"/>
      <c r="P790" s="562" t="s">
        <v>91</v>
      </c>
      <c r="Q790" s="563">
        <v>1</v>
      </c>
    </row>
    <row r="791" spans="1:17" x14ac:dyDescent="0.2">
      <c r="A791" s="127"/>
      <c r="B791" s="7"/>
      <c r="C791" s="7"/>
      <c r="D791" s="665"/>
      <c r="E791" s="690"/>
      <c r="F791" s="691"/>
      <c r="G791" s="691"/>
      <c r="H791" s="693"/>
      <c r="I791" s="693"/>
      <c r="J791" s="553"/>
      <c r="K791" s="556"/>
      <c r="L791" s="556"/>
      <c r="M791" s="556"/>
      <c r="N791" s="564"/>
      <c r="O791" s="564"/>
      <c r="P791" s="564"/>
      <c r="Q791" s="565"/>
    </row>
    <row r="792" spans="1:17" ht="13.5" thickBot="1" x14ac:dyDescent="0.25">
      <c r="A792" s="128"/>
      <c r="B792" s="12"/>
      <c r="C792" s="12"/>
      <c r="D792" s="668"/>
      <c r="E792" s="694"/>
      <c r="F792" s="695"/>
      <c r="G792" s="695"/>
      <c r="H792" s="695"/>
      <c r="I792" s="695"/>
      <c r="J792" s="566"/>
      <c r="K792" s="566"/>
      <c r="L792" s="566"/>
      <c r="M792" s="566"/>
      <c r="N792" s="566"/>
      <c r="O792" s="566"/>
      <c r="P792" s="566"/>
      <c r="Q792" s="567"/>
    </row>
    <row r="793" spans="1:17" x14ac:dyDescent="0.2">
      <c r="A793" s="129"/>
      <c r="B793" s="73"/>
      <c r="C793" s="73"/>
      <c r="D793" s="665"/>
      <c r="E793" s="750" t="s">
        <v>0</v>
      </c>
      <c r="F793" s="751"/>
      <c r="G793" s="751"/>
      <c r="H793" s="751"/>
      <c r="I793" s="752"/>
      <c r="J793" s="744" t="s">
        <v>1</v>
      </c>
      <c r="K793" s="756"/>
      <c r="L793" s="744" t="s">
        <v>2</v>
      </c>
      <c r="M793" s="756"/>
      <c r="N793" s="564"/>
      <c r="O793" s="564"/>
      <c r="P793" s="744" t="s">
        <v>3</v>
      </c>
      <c r="Q793" s="745"/>
    </row>
    <row r="794" spans="1:17" ht="13.5" thickBot="1" x14ac:dyDescent="0.25">
      <c r="A794" s="128"/>
      <c r="B794" s="12" t="s">
        <v>27</v>
      </c>
      <c r="C794" s="12"/>
      <c r="D794" s="668"/>
      <c r="E794" s="753"/>
      <c r="F794" s="754"/>
      <c r="G794" s="754"/>
      <c r="H794" s="754"/>
      <c r="I794" s="755"/>
      <c r="J794" s="757"/>
      <c r="K794" s="758"/>
      <c r="L794" s="757"/>
      <c r="M794" s="758"/>
      <c r="N794" s="566"/>
      <c r="O794" s="566"/>
      <c r="P794" s="746"/>
      <c r="Q794" s="747"/>
    </row>
    <row r="795" spans="1:17" ht="13.5" thickBot="1" x14ac:dyDescent="0.25">
      <c r="A795" s="130"/>
      <c r="B795" s="36"/>
      <c r="C795" s="36"/>
      <c r="D795" s="669"/>
      <c r="E795" s="693"/>
      <c r="F795" s="693"/>
      <c r="G795" s="693"/>
      <c r="H795" s="693"/>
      <c r="I795" s="693"/>
      <c r="J795" s="553"/>
      <c r="K795" s="553"/>
      <c r="L795" s="553"/>
      <c r="M795" s="553"/>
      <c r="N795" s="553"/>
      <c r="O795" s="553"/>
      <c r="P795" s="553"/>
      <c r="Q795" s="568"/>
    </row>
    <row r="796" spans="1:17" x14ac:dyDescent="0.2">
      <c r="A796" s="131" t="s">
        <v>4</v>
      </c>
      <c r="B796" s="748" t="s">
        <v>5</v>
      </c>
      <c r="C796" s="15" t="s">
        <v>6</v>
      </c>
      <c r="D796" s="670" t="s">
        <v>7</v>
      </c>
      <c r="E796" s="696" t="s">
        <v>44</v>
      </c>
      <c r="F796" s="697" t="s">
        <v>40</v>
      </c>
      <c r="G796" s="697" t="s">
        <v>46</v>
      </c>
      <c r="H796" s="697" t="s">
        <v>48</v>
      </c>
      <c r="I796" s="698" t="s">
        <v>9</v>
      </c>
      <c r="J796" s="569" t="s">
        <v>8</v>
      </c>
      <c r="K796" s="571" t="s">
        <v>10</v>
      </c>
      <c r="L796" s="569" t="s">
        <v>8</v>
      </c>
      <c r="M796" s="571" t="s">
        <v>11</v>
      </c>
      <c r="N796" s="570" t="s">
        <v>22</v>
      </c>
      <c r="O796" s="570" t="s">
        <v>12</v>
      </c>
      <c r="P796" s="570" t="s">
        <v>23</v>
      </c>
      <c r="Q796" s="572"/>
    </row>
    <row r="797" spans="1:17" ht="13.5" thickBot="1" x14ac:dyDescent="0.25">
      <c r="A797" s="132" t="s">
        <v>13</v>
      </c>
      <c r="B797" s="749"/>
      <c r="C797" s="17" t="s">
        <v>14</v>
      </c>
      <c r="D797" s="671" t="s">
        <v>15</v>
      </c>
      <c r="E797" s="699" t="s">
        <v>45</v>
      </c>
      <c r="F797" s="700" t="s">
        <v>20</v>
      </c>
      <c r="G797" s="700" t="s">
        <v>47</v>
      </c>
      <c r="H797" s="704">
        <f>$H$8</f>
        <v>0</v>
      </c>
      <c r="I797" s="705">
        <f>$I$8</f>
        <v>0</v>
      </c>
      <c r="J797" s="573" t="s">
        <v>16</v>
      </c>
      <c r="K797" s="575"/>
      <c r="L797" s="573" t="s">
        <v>16</v>
      </c>
      <c r="M797" s="575" t="s">
        <v>17</v>
      </c>
      <c r="N797" s="574" t="s">
        <v>16</v>
      </c>
      <c r="O797" s="574"/>
      <c r="P797" s="574" t="s">
        <v>16</v>
      </c>
      <c r="Q797" s="576"/>
    </row>
    <row r="798" spans="1:17" x14ac:dyDescent="0.2">
      <c r="A798" s="277"/>
      <c r="B798" s="174"/>
      <c r="C798" s="149"/>
      <c r="D798" s="672"/>
      <c r="E798" s="146"/>
      <c r="F798" s="534">
        <f t="shared" ref="F798:F822" si="215">SUM(D798*E798/60)</f>
        <v>0</v>
      </c>
      <c r="G798" s="535">
        <f t="shared" ref="G798:G822" si="216">SUM(F798*$B$4)</f>
        <v>0</v>
      </c>
      <c r="H798" s="534">
        <f t="shared" ref="H798:H822" si="217">G798*$H$8</f>
        <v>0</v>
      </c>
      <c r="I798" s="536">
        <f t="shared" ref="I798:I822" si="218">(G798+H798)*$I$8</f>
        <v>0</v>
      </c>
      <c r="J798" s="183"/>
      <c r="K798" s="536">
        <f t="shared" ref="K798:K821" si="219">SUM(D798*J798)</f>
        <v>0</v>
      </c>
      <c r="L798" s="183"/>
      <c r="M798" s="536">
        <f t="shared" ref="M798:M822" si="220">SUM(D798*L798)</f>
        <v>0</v>
      </c>
      <c r="N798" s="534">
        <f>SUM(G798+H798+I798+K798+M798)</f>
        <v>0</v>
      </c>
      <c r="O798" s="534" t="e">
        <f>omkostninger!$K$34</f>
        <v>#DIV/0!</v>
      </c>
      <c r="P798" s="534" t="e">
        <f>SUM(O798*N798)</f>
        <v>#DIV/0!</v>
      </c>
      <c r="Q798" s="538" t="e">
        <f t="shared" ref="Q798:Q822" si="221">SUM(D798/P798)</f>
        <v>#DIV/0!</v>
      </c>
    </row>
    <row r="799" spans="1:17" x14ac:dyDescent="0.2">
      <c r="A799" s="278"/>
      <c r="B799" s="155"/>
      <c r="C799" s="153"/>
      <c r="D799" s="673"/>
      <c r="E799" s="144"/>
      <c r="F799" s="534">
        <f t="shared" si="215"/>
        <v>0</v>
      </c>
      <c r="G799" s="535">
        <f t="shared" si="216"/>
        <v>0</v>
      </c>
      <c r="H799" s="534">
        <f t="shared" si="217"/>
        <v>0</v>
      </c>
      <c r="I799" s="536">
        <f t="shared" si="218"/>
        <v>0</v>
      </c>
      <c r="J799" s="188"/>
      <c r="K799" s="536">
        <f t="shared" si="219"/>
        <v>0</v>
      </c>
      <c r="L799" s="188"/>
      <c r="M799" s="536">
        <f t="shared" si="220"/>
        <v>0</v>
      </c>
      <c r="N799" s="534">
        <f t="shared" ref="N799:N822" si="222">SUM(G799+H799+I799+K799+M799)</f>
        <v>0</v>
      </c>
      <c r="O799" s="534" t="e">
        <f>omkostninger!$K$34</f>
        <v>#DIV/0!</v>
      </c>
      <c r="P799" s="534" t="e">
        <f t="shared" ref="P799:P822" si="223">SUM(O799*N799)</f>
        <v>#DIV/0!</v>
      </c>
      <c r="Q799" s="538" t="e">
        <f t="shared" si="221"/>
        <v>#DIV/0!</v>
      </c>
    </row>
    <row r="800" spans="1:17" x14ac:dyDescent="0.2">
      <c r="A800" s="277"/>
      <c r="B800" s="174"/>
      <c r="C800" s="149"/>
      <c r="D800" s="672"/>
      <c r="E800" s="146"/>
      <c r="F800" s="534">
        <f t="shared" si="215"/>
        <v>0</v>
      </c>
      <c r="G800" s="535">
        <f t="shared" si="216"/>
        <v>0</v>
      </c>
      <c r="H800" s="534">
        <f t="shared" si="217"/>
        <v>0</v>
      </c>
      <c r="I800" s="536">
        <f t="shared" si="218"/>
        <v>0</v>
      </c>
      <c r="J800" s="183"/>
      <c r="K800" s="536">
        <f t="shared" si="219"/>
        <v>0</v>
      </c>
      <c r="L800" s="183"/>
      <c r="M800" s="536">
        <f t="shared" si="220"/>
        <v>0</v>
      </c>
      <c r="N800" s="534">
        <f t="shared" si="222"/>
        <v>0</v>
      </c>
      <c r="O800" s="534" t="e">
        <f>omkostninger!$K$34</f>
        <v>#DIV/0!</v>
      </c>
      <c r="P800" s="534" t="e">
        <f t="shared" si="223"/>
        <v>#DIV/0!</v>
      </c>
      <c r="Q800" s="538" t="e">
        <f t="shared" si="221"/>
        <v>#DIV/0!</v>
      </c>
    </row>
    <row r="801" spans="1:18" x14ac:dyDescent="0.2">
      <c r="A801" s="278"/>
      <c r="B801" s="155"/>
      <c r="C801" s="153"/>
      <c r="D801" s="673"/>
      <c r="E801" s="144"/>
      <c r="F801" s="534">
        <f t="shared" si="215"/>
        <v>0</v>
      </c>
      <c r="G801" s="535">
        <f t="shared" si="216"/>
        <v>0</v>
      </c>
      <c r="H801" s="534">
        <f t="shared" si="217"/>
        <v>0</v>
      </c>
      <c r="I801" s="536">
        <f t="shared" si="218"/>
        <v>0</v>
      </c>
      <c r="J801" s="188"/>
      <c r="K801" s="536">
        <f t="shared" si="219"/>
        <v>0</v>
      </c>
      <c r="L801" s="188"/>
      <c r="M801" s="536">
        <f t="shared" si="220"/>
        <v>0</v>
      </c>
      <c r="N801" s="534">
        <f t="shared" si="222"/>
        <v>0</v>
      </c>
      <c r="O801" s="534" t="e">
        <f>omkostninger!$K$34</f>
        <v>#DIV/0!</v>
      </c>
      <c r="P801" s="534" t="e">
        <f t="shared" si="223"/>
        <v>#DIV/0!</v>
      </c>
      <c r="Q801" s="538" t="e">
        <f t="shared" si="221"/>
        <v>#DIV/0!</v>
      </c>
    </row>
    <row r="802" spans="1:18" x14ac:dyDescent="0.2">
      <c r="A802" s="277"/>
      <c r="B802" s="174"/>
      <c r="C802" s="149"/>
      <c r="D802" s="672"/>
      <c r="E802" s="146"/>
      <c r="F802" s="534">
        <f t="shared" si="215"/>
        <v>0</v>
      </c>
      <c r="G802" s="535">
        <f t="shared" si="216"/>
        <v>0</v>
      </c>
      <c r="H802" s="534">
        <f t="shared" si="217"/>
        <v>0</v>
      </c>
      <c r="I802" s="536">
        <f t="shared" si="218"/>
        <v>0</v>
      </c>
      <c r="J802" s="183"/>
      <c r="K802" s="536">
        <f t="shared" si="219"/>
        <v>0</v>
      </c>
      <c r="L802" s="183"/>
      <c r="M802" s="536">
        <f t="shared" si="220"/>
        <v>0</v>
      </c>
      <c r="N802" s="534">
        <f t="shared" si="222"/>
        <v>0</v>
      </c>
      <c r="O802" s="534" t="e">
        <f>omkostninger!$K$34</f>
        <v>#DIV/0!</v>
      </c>
      <c r="P802" s="534" t="e">
        <f t="shared" si="223"/>
        <v>#DIV/0!</v>
      </c>
      <c r="Q802" s="538" t="e">
        <f t="shared" si="221"/>
        <v>#DIV/0!</v>
      </c>
      <c r="R802" s="103"/>
    </row>
    <row r="803" spans="1:18" x14ac:dyDescent="0.2">
      <c r="A803" s="278"/>
      <c r="B803" s="155"/>
      <c r="C803" s="153"/>
      <c r="D803" s="673"/>
      <c r="E803" s="144"/>
      <c r="F803" s="534">
        <f t="shared" si="215"/>
        <v>0</v>
      </c>
      <c r="G803" s="535">
        <f t="shared" si="216"/>
        <v>0</v>
      </c>
      <c r="H803" s="534">
        <f t="shared" si="217"/>
        <v>0</v>
      </c>
      <c r="I803" s="536">
        <f t="shared" si="218"/>
        <v>0</v>
      </c>
      <c r="J803" s="188"/>
      <c r="K803" s="536">
        <f t="shared" si="219"/>
        <v>0</v>
      </c>
      <c r="L803" s="188"/>
      <c r="M803" s="536">
        <f t="shared" si="220"/>
        <v>0</v>
      </c>
      <c r="N803" s="534">
        <f t="shared" si="222"/>
        <v>0</v>
      </c>
      <c r="O803" s="534" t="e">
        <f>omkostninger!$K$34</f>
        <v>#DIV/0!</v>
      </c>
      <c r="P803" s="534" t="e">
        <f t="shared" si="223"/>
        <v>#DIV/0!</v>
      </c>
      <c r="Q803" s="538" t="e">
        <f t="shared" si="221"/>
        <v>#DIV/0!</v>
      </c>
    </row>
    <row r="804" spans="1:18" x14ac:dyDescent="0.2">
      <c r="A804" s="279"/>
      <c r="B804" s="185"/>
      <c r="C804" s="156"/>
      <c r="D804" s="672"/>
      <c r="E804" s="145"/>
      <c r="F804" s="534">
        <f t="shared" si="215"/>
        <v>0</v>
      </c>
      <c r="G804" s="535">
        <f t="shared" si="216"/>
        <v>0</v>
      </c>
      <c r="H804" s="534">
        <f t="shared" si="217"/>
        <v>0</v>
      </c>
      <c r="I804" s="536">
        <f t="shared" si="218"/>
        <v>0</v>
      </c>
      <c r="J804" s="539"/>
      <c r="K804" s="536">
        <f t="shared" si="219"/>
        <v>0</v>
      </c>
      <c r="L804" s="539"/>
      <c r="M804" s="536">
        <f t="shared" si="220"/>
        <v>0</v>
      </c>
      <c r="N804" s="534">
        <f t="shared" si="222"/>
        <v>0</v>
      </c>
      <c r="O804" s="534" t="e">
        <f>omkostninger!$K$34</f>
        <v>#DIV/0!</v>
      </c>
      <c r="P804" s="534" t="e">
        <f t="shared" si="223"/>
        <v>#DIV/0!</v>
      </c>
      <c r="Q804" s="538" t="e">
        <f t="shared" si="221"/>
        <v>#DIV/0!</v>
      </c>
    </row>
    <row r="805" spans="1:18" x14ac:dyDescent="0.2">
      <c r="A805" s="278"/>
      <c r="B805" s="155"/>
      <c r="C805" s="153"/>
      <c r="D805" s="673"/>
      <c r="E805" s="144"/>
      <c r="F805" s="534">
        <f t="shared" si="215"/>
        <v>0</v>
      </c>
      <c r="G805" s="535">
        <f t="shared" si="216"/>
        <v>0</v>
      </c>
      <c r="H805" s="534">
        <f t="shared" si="217"/>
        <v>0</v>
      </c>
      <c r="I805" s="536">
        <f t="shared" si="218"/>
        <v>0</v>
      </c>
      <c r="J805" s="188"/>
      <c r="K805" s="536">
        <f t="shared" si="219"/>
        <v>0</v>
      </c>
      <c r="L805" s="188"/>
      <c r="M805" s="536">
        <f t="shared" si="220"/>
        <v>0</v>
      </c>
      <c r="N805" s="534">
        <f t="shared" si="222"/>
        <v>0</v>
      </c>
      <c r="O805" s="534" t="e">
        <f>omkostninger!$K$34</f>
        <v>#DIV/0!</v>
      </c>
      <c r="P805" s="534" t="e">
        <f t="shared" si="223"/>
        <v>#DIV/0!</v>
      </c>
      <c r="Q805" s="538" t="e">
        <f t="shared" si="221"/>
        <v>#DIV/0!</v>
      </c>
    </row>
    <row r="806" spans="1:18" x14ac:dyDescent="0.2">
      <c r="A806" s="277"/>
      <c r="B806" s="185"/>
      <c r="C806" s="156"/>
      <c r="D806" s="672"/>
      <c r="E806" s="146"/>
      <c r="F806" s="534">
        <f t="shared" si="215"/>
        <v>0</v>
      </c>
      <c r="G806" s="535">
        <f t="shared" si="216"/>
        <v>0</v>
      </c>
      <c r="H806" s="534">
        <f t="shared" si="217"/>
        <v>0</v>
      </c>
      <c r="I806" s="536">
        <f t="shared" si="218"/>
        <v>0</v>
      </c>
      <c r="J806" s="183"/>
      <c r="K806" s="536">
        <f t="shared" si="219"/>
        <v>0</v>
      </c>
      <c r="L806" s="183"/>
      <c r="M806" s="536">
        <f t="shared" si="220"/>
        <v>0</v>
      </c>
      <c r="N806" s="534">
        <f t="shared" si="222"/>
        <v>0</v>
      </c>
      <c r="O806" s="534" t="e">
        <f>omkostninger!$K$34</f>
        <v>#DIV/0!</v>
      </c>
      <c r="P806" s="534" t="e">
        <f t="shared" si="223"/>
        <v>#DIV/0!</v>
      </c>
      <c r="Q806" s="538" t="e">
        <f t="shared" si="221"/>
        <v>#DIV/0!</v>
      </c>
    </row>
    <row r="807" spans="1:18" x14ac:dyDescent="0.2">
      <c r="A807" s="278"/>
      <c r="B807" s="155"/>
      <c r="C807" s="153"/>
      <c r="D807" s="673"/>
      <c r="E807" s="144"/>
      <c r="F807" s="534">
        <f t="shared" si="215"/>
        <v>0</v>
      </c>
      <c r="G807" s="535">
        <f t="shared" si="216"/>
        <v>0</v>
      </c>
      <c r="H807" s="534">
        <f t="shared" si="217"/>
        <v>0</v>
      </c>
      <c r="I807" s="536">
        <f t="shared" si="218"/>
        <v>0</v>
      </c>
      <c r="J807" s="188"/>
      <c r="K807" s="536">
        <f t="shared" si="219"/>
        <v>0</v>
      </c>
      <c r="L807" s="188"/>
      <c r="M807" s="536">
        <f t="shared" si="220"/>
        <v>0</v>
      </c>
      <c r="N807" s="534">
        <f t="shared" si="222"/>
        <v>0</v>
      </c>
      <c r="O807" s="534" t="e">
        <f>omkostninger!$K$34</f>
        <v>#DIV/0!</v>
      </c>
      <c r="P807" s="534" t="e">
        <f t="shared" si="223"/>
        <v>#DIV/0!</v>
      </c>
      <c r="Q807" s="538" t="e">
        <f t="shared" si="221"/>
        <v>#DIV/0!</v>
      </c>
    </row>
    <row r="808" spans="1:18" x14ac:dyDescent="0.2">
      <c r="A808" s="277"/>
      <c r="B808" s="174"/>
      <c r="C808" s="149"/>
      <c r="D808" s="672"/>
      <c r="E808" s="146"/>
      <c r="F808" s="534">
        <f t="shared" si="215"/>
        <v>0</v>
      </c>
      <c r="G808" s="535">
        <f t="shared" si="216"/>
        <v>0</v>
      </c>
      <c r="H808" s="534">
        <f t="shared" si="217"/>
        <v>0</v>
      </c>
      <c r="I808" s="536">
        <f t="shared" si="218"/>
        <v>0</v>
      </c>
      <c r="J808" s="183"/>
      <c r="K808" s="536">
        <f t="shared" si="219"/>
        <v>0</v>
      </c>
      <c r="L808" s="183"/>
      <c r="M808" s="536">
        <f t="shared" si="220"/>
        <v>0</v>
      </c>
      <c r="N808" s="534">
        <f t="shared" si="222"/>
        <v>0</v>
      </c>
      <c r="O808" s="534" t="e">
        <f>omkostninger!$K$34</f>
        <v>#DIV/0!</v>
      </c>
      <c r="P808" s="534" t="e">
        <f t="shared" si="223"/>
        <v>#DIV/0!</v>
      </c>
      <c r="Q808" s="538" t="e">
        <f t="shared" si="221"/>
        <v>#DIV/0!</v>
      </c>
    </row>
    <row r="809" spans="1:18" x14ac:dyDescent="0.2">
      <c r="A809" s="278"/>
      <c r="B809" s="155"/>
      <c r="C809" s="153"/>
      <c r="D809" s="673"/>
      <c r="E809" s="144"/>
      <c r="F809" s="534">
        <f t="shared" si="215"/>
        <v>0</v>
      </c>
      <c r="G809" s="535">
        <f t="shared" si="216"/>
        <v>0</v>
      </c>
      <c r="H809" s="534">
        <f t="shared" si="217"/>
        <v>0</v>
      </c>
      <c r="I809" s="536">
        <f t="shared" si="218"/>
        <v>0</v>
      </c>
      <c r="J809" s="188"/>
      <c r="K809" s="536">
        <f t="shared" si="219"/>
        <v>0</v>
      </c>
      <c r="L809" s="188"/>
      <c r="M809" s="536">
        <f t="shared" si="220"/>
        <v>0</v>
      </c>
      <c r="N809" s="534">
        <f t="shared" si="222"/>
        <v>0</v>
      </c>
      <c r="O809" s="534" t="e">
        <f>omkostninger!$K$34</f>
        <v>#DIV/0!</v>
      </c>
      <c r="P809" s="534" t="e">
        <f t="shared" si="223"/>
        <v>#DIV/0!</v>
      </c>
      <c r="Q809" s="538" t="e">
        <f t="shared" si="221"/>
        <v>#DIV/0!</v>
      </c>
    </row>
    <row r="810" spans="1:18" x14ac:dyDescent="0.2">
      <c r="A810" s="277"/>
      <c r="B810" s="174"/>
      <c r="C810" s="149"/>
      <c r="D810" s="672"/>
      <c r="E810" s="146"/>
      <c r="F810" s="534">
        <f t="shared" si="215"/>
        <v>0</v>
      </c>
      <c r="G810" s="535">
        <f t="shared" si="216"/>
        <v>0</v>
      </c>
      <c r="H810" s="534">
        <f t="shared" si="217"/>
        <v>0</v>
      </c>
      <c r="I810" s="536">
        <f t="shared" si="218"/>
        <v>0</v>
      </c>
      <c r="J810" s="183"/>
      <c r="K810" s="536">
        <f t="shared" si="219"/>
        <v>0</v>
      </c>
      <c r="L810" s="183"/>
      <c r="M810" s="536">
        <f t="shared" si="220"/>
        <v>0</v>
      </c>
      <c r="N810" s="534">
        <f t="shared" si="222"/>
        <v>0</v>
      </c>
      <c r="O810" s="534" t="e">
        <f>omkostninger!$K$34</f>
        <v>#DIV/0!</v>
      </c>
      <c r="P810" s="534" t="e">
        <f t="shared" si="223"/>
        <v>#DIV/0!</v>
      </c>
      <c r="Q810" s="538" t="e">
        <f t="shared" si="221"/>
        <v>#DIV/0!</v>
      </c>
    </row>
    <row r="811" spans="1:18" x14ac:dyDescent="0.2">
      <c r="A811" s="278"/>
      <c r="B811" s="155"/>
      <c r="C811" s="153"/>
      <c r="D811" s="673"/>
      <c r="E811" s="144"/>
      <c r="F811" s="534">
        <f t="shared" si="215"/>
        <v>0</v>
      </c>
      <c r="G811" s="535">
        <f t="shared" si="216"/>
        <v>0</v>
      </c>
      <c r="H811" s="534">
        <f t="shared" si="217"/>
        <v>0</v>
      </c>
      <c r="I811" s="536">
        <f t="shared" si="218"/>
        <v>0</v>
      </c>
      <c r="J811" s="188"/>
      <c r="K811" s="536">
        <f t="shared" si="219"/>
        <v>0</v>
      </c>
      <c r="L811" s="188"/>
      <c r="M811" s="536">
        <f t="shared" si="220"/>
        <v>0</v>
      </c>
      <c r="N811" s="534">
        <f t="shared" si="222"/>
        <v>0</v>
      </c>
      <c r="O811" s="534" t="e">
        <f>omkostninger!$K$34</f>
        <v>#DIV/0!</v>
      </c>
      <c r="P811" s="534" t="e">
        <f t="shared" si="223"/>
        <v>#DIV/0!</v>
      </c>
      <c r="Q811" s="538" t="e">
        <f t="shared" si="221"/>
        <v>#DIV/0!</v>
      </c>
    </row>
    <row r="812" spans="1:18" x14ac:dyDescent="0.2">
      <c r="A812" s="277"/>
      <c r="B812" s="174"/>
      <c r="C812" s="149"/>
      <c r="D812" s="672"/>
      <c r="E812" s="146"/>
      <c r="F812" s="534">
        <f t="shared" si="215"/>
        <v>0</v>
      </c>
      <c r="G812" s="535">
        <f t="shared" si="216"/>
        <v>0</v>
      </c>
      <c r="H812" s="534">
        <f t="shared" si="217"/>
        <v>0</v>
      </c>
      <c r="I812" s="536">
        <f t="shared" si="218"/>
        <v>0</v>
      </c>
      <c r="J812" s="539"/>
      <c r="K812" s="536">
        <f t="shared" si="219"/>
        <v>0</v>
      </c>
      <c r="L812" s="539"/>
      <c r="M812" s="536">
        <f t="shared" si="220"/>
        <v>0</v>
      </c>
      <c r="N812" s="534">
        <f t="shared" si="222"/>
        <v>0</v>
      </c>
      <c r="O812" s="534" t="e">
        <f>omkostninger!$K$34</f>
        <v>#DIV/0!</v>
      </c>
      <c r="P812" s="534" t="e">
        <f t="shared" si="223"/>
        <v>#DIV/0!</v>
      </c>
      <c r="Q812" s="538" t="e">
        <f t="shared" si="221"/>
        <v>#DIV/0!</v>
      </c>
      <c r="R812" s="103"/>
    </row>
    <row r="813" spans="1:18" x14ac:dyDescent="0.2">
      <c r="A813" s="278"/>
      <c r="B813" s="155"/>
      <c r="C813" s="153"/>
      <c r="D813" s="673"/>
      <c r="E813" s="144"/>
      <c r="F813" s="534">
        <f t="shared" si="215"/>
        <v>0</v>
      </c>
      <c r="G813" s="535">
        <f t="shared" si="216"/>
        <v>0</v>
      </c>
      <c r="H813" s="534">
        <f t="shared" si="217"/>
        <v>0</v>
      </c>
      <c r="I813" s="536">
        <f t="shared" si="218"/>
        <v>0</v>
      </c>
      <c r="J813" s="188"/>
      <c r="K813" s="536">
        <f t="shared" si="219"/>
        <v>0</v>
      </c>
      <c r="L813" s="188"/>
      <c r="M813" s="536">
        <f t="shared" si="220"/>
        <v>0</v>
      </c>
      <c r="N813" s="534">
        <f t="shared" si="222"/>
        <v>0</v>
      </c>
      <c r="O813" s="534" t="e">
        <f>omkostninger!$K$34</f>
        <v>#DIV/0!</v>
      </c>
      <c r="P813" s="534" t="e">
        <f t="shared" si="223"/>
        <v>#DIV/0!</v>
      </c>
      <c r="Q813" s="538" t="e">
        <f t="shared" si="221"/>
        <v>#DIV/0!</v>
      </c>
    </row>
    <row r="814" spans="1:18" x14ac:dyDescent="0.2">
      <c r="A814" s="277"/>
      <c r="B814" s="174"/>
      <c r="C814" s="149"/>
      <c r="D814" s="672"/>
      <c r="E814" s="146"/>
      <c r="F814" s="534">
        <f t="shared" si="215"/>
        <v>0</v>
      </c>
      <c r="G814" s="535">
        <f t="shared" si="216"/>
        <v>0</v>
      </c>
      <c r="H814" s="534">
        <f t="shared" si="217"/>
        <v>0</v>
      </c>
      <c r="I814" s="536">
        <f t="shared" si="218"/>
        <v>0</v>
      </c>
      <c r="J814" s="183"/>
      <c r="K814" s="536">
        <f t="shared" si="219"/>
        <v>0</v>
      </c>
      <c r="L814" s="183"/>
      <c r="M814" s="536">
        <f t="shared" si="220"/>
        <v>0</v>
      </c>
      <c r="N814" s="534">
        <f t="shared" si="222"/>
        <v>0</v>
      </c>
      <c r="O814" s="534" t="e">
        <f>omkostninger!$K$34</f>
        <v>#DIV/0!</v>
      </c>
      <c r="P814" s="534" t="e">
        <f t="shared" si="223"/>
        <v>#DIV/0!</v>
      </c>
      <c r="Q814" s="538" t="e">
        <f t="shared" si="221"/>
        <v>#DIV/0!</v>
      </c>
    </row>
    <row r="815" spans="1:18" x14ac:dyDescent="0.2">
      <c r="A815" s="278"/>
      <c r="B815" s="155"/>
      <c r="C815" s="153"/>
      <c r="D815" s="673"/>
      <c r="E815" s="144"/>
      <c r="F815" s="534">
        <f t="shared" si="215"/>
        <v>0</v>
      </c>
      <c r="G815" s="535">
        <f t="shared" si="216"/>
        <v>0</v>
      </c>
      <c r="H815" s="534">
        <f t="shared" si="217"/>
        <v>0</v>
      </c>
      <c r="I815" s="536">
        <f t="shared" si="218"/>
        <v>0</v>
      </c>
      <c r="J815" s="188"/>
      <c r="K815" s="536">
        <f t="shared" si="219"/>
        <v>0</v>
      </c>
      <c r="L815" s="188"/>
      <c r="M815" s="536">
        <f t="shared" si="220"/>
        <v>0</v>
      </c>
      <c r="N815" s="534">
        <f t="shared" si="222"/>
        <v>0</v>
      </c>
      <c r="O815" s="534" t="e">
        <f>omkostninger!$K$34</f>
        <v>#DIV/0!</v>
      </c>
      <c r="P815" s="534" t="e">
        <f t="shared" si="223"/>
        <v>#DIV/0!</v>
      </c>
      <c r="Q815" s="538" t="e">
        <f t="shared" si="221"/>
        <v>#DIV/0!</v>
      </c>
    </row>
    <row r="816" spans="1:18" x14ac:dyDescent="0.2">
      <c r="A816" s="277"/>
      <c r="B816" s="174"/>
      <c r="C816" s="149"/>
      <c r="D816" s="672"/>
      <c r="E816" s="146"/>
      <c r="F816" s="534">
        <f t="shared" si="215"/>
        <v>0</v>
      </c>
      <c r="G816" s="535">
        <f t="shared" si="216"/>
        <v>0</v>
      </c>
      <c r="H816" s="534">
        <f t="shared" si="217"/>
        <v>0</v>
      </c>
      <c r="I816" s="536">
        <f t="shared" si="218"/>
        <v>0</v>
      </c>
      <c r="J816" s="183"/>
      <c r="K816" s="536">
        <f t="shared" si="219"/>
        <v>0</v>
      </c>
      <c r="L816" s="183"/>
      <c r="M816" s="536">
        <f t="shared" si="220"/>
        <v>0</v>
      </c>
      <c r="N816" s="534">
        <f t="shared" si="222"/>
        <v>0</v>
      </c>
      <c r="O816" s="534" t="e">
        <f>omkostninger!$K$34</f>
        <v>#DIV/0!</v>
      </c>
      <c r="P816" s="534" t="e">
        <f t="shared" si="223"/>
        <v>#DIV/0!</v>
      </c>
      <c r="Q816" s="538" t="e">
        <f t="shared" si="221"/>
        <v>#DIV/0!</v>
      </c>
    </row>
    <row r="817" spans="1:17" x14ac:dyDescent="0.2">
      <c r="A817" s="278"/>
      <c r="B817" s="155"/>
      <c r="C817" s="153"/>
      <c r="D817" s="673"/>
      <c r="E817" s="144"/>
      <c r="F817" s="534">
        <f t="shared" si="215"/>
        <v>0</v>
      </c>
      <c r="G817" s="535">
        <f t="shared" si="216"/>
        <v>0</v>
      </c>
      <c r="H817" s="534">
        <f t="shared" si="217"/>
        <v>0</v>
      </c>
      <c r="I817" s="536">
        <f t="shared" si="218"/>
        <v>0</v>
      </c>
      <c r="J817" s="188"/>
      <c r="K817" s="536">
        <f t="shared" si="219"/>
        <v>0</v>
      </c>
      <c r="L817" s="188"/>
      <c r="M817" s="536">
        <f t="shared" si="220"/>
        <v>0</v>
      </c>
      <c r="N817" s="534">
        <f t="shared" si="222"/>
        <v>0</v>
      </c>
      <c r="O817" s="534" t="e">
        <f>omkostninger!$K$34</f>
        <v>#DIV/0!</v>
      </c>
      <c r="P817" s="534" t="e">
        <f t="shared" si="223"/>
        <v>#DIV/0!</v>
      </c>
      <c r="Q817" s="538" t="e">
        <f t="shared" si="221"/>
        <v>#DIV/0!</v>
      </c>
    </row>
    <row r="818" spans="1:17" x14ac:dyDescent="0.2">
      <c r="A818" s="277"/>
      <c r="B818" s="174"/>
      <c r="C818" s="149"/>
      <c r="D818" s="672"/>
      <c r="E818" s="146"/>
      <c r="F818" s="534">
        <f t="shared" si="215"/>
        <v>0</v>
      </c>
      <c r="G818" s="535">
        <f t="shared" si="216"/>
        <v>0</v>
      </c>
      <c r="H818" s="534">
        <f t="shared" si="217"/>
        <v>0</v>
      </c>
      <c r="I818" s="536">
        <f t="shared" si="218"/>
        <v>0</v>
      </c>
      <c r="J818" s="183"/>
      <c r="K818" s="536">
        <f t="shared" si="219"/>
        <v>0</v>
      </c>
      <c r="L818" s="183"/>
      <c r="M818" s="536">
        <f t="shared" si="220"/>
        <v>0</v>
      </c>
      <c r="N818" s="534">
        <f t="shared" si="222"/>
        <v>0</v>
      </c>
      <c r="O818" s="534" t="e">
        <f>omkostninger!$K$34</f>
        <v>#DIV/0!</v>
      </c>
      <c r="P818" s="534" t="e">
        <f t="shared" si="223"/>
        <v>#DIV/0!</v>
      </c>
      <c r="Q818" s="538" t="e">
        <f t="shared" si="221"/>
        <v>#DIV/0!</v>
      </c>
    </row>
    <row r="819" spans="1:17" x14ac:dyDescent="0.2">
      <c r="A819" s="278"/>
      <c r="B819" s="155"/>
      <c r="C819" s="153"/>
      <c r="D819" s="673"/>
      <c r="E819" s="144"/>
      <c r="F819" s="534">
        <f t="shared" si="215"/>
        <v>0</v>
      </c>
      <c r="G819" s="535">
        <f t="shared" si="216"/>
        <v>0</v>
      </c>
      <c r="H819" s="534">
        <f t="shared" si="217"/>
        <v>0</v>
      </c>
      <c r="I819" s="536">
        <f t="shared" si="218"/>
        <v>0</v>
      </c>
      <c r="J819" s="188"/>
      <c r="K819" s="536">
        <f t="shared" si="219"/>
        <v>0</v>
      </c>
      <c r="L819" s="188"/>
      <c r="M819" s="536">
        <f t="shared" si="220"/>
        <v>0</v>
      </c>
      <c r="N819" s="534">
        <f t="shared" si="222"/>
        <v>0</v>
      </c>
      <c r="O819" s="534" t="e">
        <f>omkostninger!$K$34</f>
        <v>#DIV/0!</v>
      </c>
      <c r="P819" s="534" t="e">
        <f t="shared" si="223"/>
        <v>#DIV/0!</v>
      </c>
      <c r="Q819" s="538" t="e">
        <f t="shared" si="221"/>
        <v>#DIV/0!</v>
      </c>
    </row>
    <row r="820" spans="1:17" x14ac:dyDescent="0.2">
      <c r="A820" s="277"/>
      <c r="B820" s="174"/>
      <c r="C820" s="158"/>
      <c r="D820" s="674"/>
      <c r="E820" s="145"/>
      <c r="F820" s="534">
        <f t="shared" si="215"/>
        <v>0</v>
      </c>
      <c r="G820" s="535">
        <f t="shared" si="216"/>
        <v>0</v>
      </c>
      <c r="H820" s="534">
        <f t="shared" si="217"/>
        <v>0</v>
      </c>
      <c r="I820" s="536">
        <f t="shared" si="218"/>
        <v>0</v>
      </c>
      <c r="J820" s="539"/>
      <c r="K820" s="536">
        <f t="shared" si="219"/>
        <v>0</v>
      </c>
      <c r="L820" s="539"/>
      <c r="M820" s="536">
        <f t="shared" si="220"/>
        <v>0</v>
      </c>
      <c r="N820" s="534">
        <f t="shared" si="222"/>
        <v>0</v>
      </c>
      <c r="O820" s="534" t="e">
        <f>omkostninger!$K$34</f>
        <v>#DIV/0!</v>
      </c>
      <c r="P820" s="534" t="e">
        <f t="shared" si="223"/>
        <v>#DIV/0!</v>
      </c>
      <c r="Q820" s="538" t="e">
        <f t="shared" si="221"/>
        <v>#DIV/0!</v>
      </c>
    </row>
    <row r="821" spans="1:17" x14ac:dyDescent="0.2">
      <c r="A821" s="278"/>
      <c r="B821" s="155"/>
      <c r="C821" s="153"/>
      <c r="D821" s="673"/>
      <c r="E821" s="144"/>
      <c r="F821" s="534">
        <f t="shared" si="215"/>
        <v>0</v>
      </c>
      <c r="G821" s="535">
        <f t="shared" si="216"/>
        <v>0</v>
      </c>
      <c r="H821" s="534">
        <f t="shared" si="217"/>
        <v>0</v>
      </c>
      <c r="I821" s="536">
        <f t="shared" si="218"/>
        <v>0</v>
      </c>
      <c r="J821" s="188"/>
      <c r="K821" s="536">
        <f t="shared" si="219"/>
        <v>0</v>
      </c>
      <c r="L821" s="188"/>
      <c r="M821" s="536">
        <f t="shared" si="220"/>
        <v>0</v>
      </c>
      <c r="N821" s="534">
        <f t="shared" si="222"/>
        <v>0</v>
      </c>
      <c r="O821" s="534" t="e">
        <f>omkostninger!$K$34</f>
        <v>#DIV/0!</v>
      </c>
      <c r="P821" s="534" t="e">
        <f t="shared" si="223"/>
        <v>#DIV/0!</v>
      </c>
      <c r="Q821" s="538" t="e">
        <f t="shared" si="221"/>
        <v>#DIV/0!</v>
      </c>
    </row>
    <row r="822" spans="1:17" ht="13.5" thickBot="1" x14ac:dyDescent="0.25">
      <c r="A822" s="277"/>
      <c r="B822" s="174"/>
      <c r="C822" s="149"/>
      <c r="D822" s="672"/>
      <c r="E822" s="146"/>
      <c r="F822" s="534">
        <f t="shared" si="215"/>
        <v>0</v>
      </c>
      <c r="G822" s="535">
        <f t="shared" si="216"/>
        <v>0</v>
      </c>
      <c r="H822" s="534">
        <f t="shared" si="217"/>
        <v>0</v>
      </c>
      <c r="I822" s="536">
        <f t="shared" si="218"/>
        <v>0</v>
      </c>
      <c r="J822" s="183"/>
      <c r="K822" s="536">
        <f>SUM(D822*J822)</f>
        <v>0</v>
      </c>
      <c r="L822" s="183"/>
      <c r="M822" s="536">
        <f t="shared" si="220"/>
        <v>0</v>
      </c>
      <c r="N822" s="534">
        <f t="shared" si="222"/>
        <v>0</v>
      </c>
      <c r="O822" s="534" t="e">
        <f>omkostninger!$K$34</f>
        <v>#DIV/0!</v>
      </c>
      <c r="P822" s="534" t="e">
        <f t="shared" si="223"/>
        <v>#DIV/0!</v>
      </c>
      <c r="Q822" s="538" t="e">
        <f t="shared" si="221"/>
        <v>#DIV/0!</v>
      </c>
    </row>
    <row r="823" spans="1:17" ht="13.5" thickBot="1" x14ac:dyDescent="0.25">
      <c r="A823" s="134" t="s">
        <v>37</v>
      </c>
      <c r="B823" s="36"/>
      <c r="C823" s="70"/>
      <c r="D823" s="679"/>
      <c r="E823" s="71"/>
      <c r="F823" s="541">
        <f>SUM(F798:F822)</f>
        <v>0</v>
      </c>
      <c r="G823" s="541">
        <f>SUM(G798:G822)</f>
        <v>0</v>
      </c>
      <c r="H823" s="541">
        <f>SUM(H798:H822)</f>
        <v>0</v>
      </c>
      <c r="I823" s="541">
        <f>SUM(I798:I822)</f>
        <v>0</v>
      </c>
      <c r="J823" s="542"/>
      <c r="K823" s="541">
        <f>SUM(K798:K822)</f>
        <v>0</v>
      </c>
      <c r="L823" s="542"/>
      <c r="M823" s="541">
        <f>SUM(M798:M822)</f>
        <v>0</v>
      </c>
      <c r="N823" s="541">
        <f>SUM(N798:N822)</f>
        <v>0</v>
      </c>
      <c r="O823" s="543"/>
      <c r="P823" s="541" t="e">
        <f>SUM(P798:P822)</f>
        <v>#DIV/0!</v>
      </c>
      <c r="Q823" s="544"/>
    </row>
    <row r="824" spans="1:17" ht="13.5" thickBot="1" x14ac:dyDescent="0.25">
      <c r="A824" s="135"/>
      <c r="B824" s="110"/>
      <c r="C824" s="111"/>
      <c r="D824" s="663"/>
      <c r="E824" s="112"/>
      <c r="F824" s="113"/>
      <c r="G824" s="113"/>
      <c r="H824" s="113"/>
      <c r="I824" s="114"/>
      <c r="J824" s="547"/>
      <c r="K824" s="546"/>
      <c r="L824" s="547"/>
      <c r="M824" s="546"/>
      <c r="N824" s="548"/>
      <c r="O824" s="549"/>
      <c r="P824" s="545"/>
      <c r="Q824" s="550"/>
    </row>
    <row r="825" spans="1:17" ht="21" thickTop="1" x14ac:dyDescent="0.3">
      <c r="A825" s="60"/>
      <c r="B825" s="61"/>
      <c r="C825" s="61"/>
      <c r="D825" s="664"/>
      <c r="E825" s="689"/>
      <c r="F825" s="689"/>
      <c r="G825" s="689"/>
      <c r="H825" s="689"/>
      <c r="I825" s="689"/>
      <c r="J825" s="551"/>
      <c r="K825" s="551"/>
      <c r="L825" s="551"/>
      <c r="M825" s="551"/>
      <c r="N825" s="552"/>
      <c r="O825" s="553"/>
      <c r="P825" s="554"/>
      <c r="Q825" s="555"/>
    </row>
    <row r="826" spans="1:17" ht="4.5" customHeight="1" x14ac:dyDescent="0.2">
      <c r="A826" s="6"/>
      <c r="B826" s="7"/>
      <c r="C826" s="7"/>
      <c r="D826" s="665"/>
      <c r="E826" s="690"/>
      <c r="F826" s="691"/>
      <c r="G826" s="691"/>
      <c r="H826" s="691"/>
      <c r="I826" s="691"/>
      <c r="J826" s="556"/>
      <c r="K826" s="556"/>
      <c r="L826" s="556"/>
      <c r="M826" s="556"/>
      <c r="N826" s="556"/>
      <c r="O826" s="556"/>
      <c r="P826" s="556"/>
      <c r="Q826" s="556"/>
    </row>
    <row r="827" spans="1:17" x14ac:dyDescent="0.2">
      <c r="A827" s="6"/>
      <c r="B827" s="7"/>
      <c r="C827" s="7"/>
      <c r="D827" s="665"/>
      <c r="E827" s="690"/>
      <c r="F827" s="691"/>
      <c r="G827" s="691"/>
      <c r="H827" s="691"/>
      <c r="I827" s="691"/>
      <c r="J827" s="556"/>
      <c r="K827" s="556"/>
      <c r="L827" s="556"/>
      <c r="M827" s="556"/>
      <c r="N827" s="556"/>
      <c r="O827" s="556"/>
      <c r="P827" s="556"/>
      <c r="Q827" s="556"/>
    </row>
    <row r="828" spans="1:17" ht="13.5" thickBot="1" x14ac:dyDescent="0.25">
      <c r="D828" s="666"/>
      <c r="E828" s="103"/>
      <c r="F828" s="103"/>
      <c r="G828" s="103"/>
      <c r="H828" s="103"/>
      <c r="I828" s="103"/>
      <c r="J828" s="557"/>
      <c r="K828" s="557"/>
      <c r="L828" s="557"/>
      <c r="M828" s="557"/>
      <c r="N828" s="557"/>
      <c r="O828" s="557"/>
      <c r="P828" s="557"/>
      <c r="Q828" s="557"/>
    </row>
    <row r="829" spans="1:17" ht="21.75" thickTop="1" thickBot="1" x14ac:dyDescent="0.35">
      <c r="A829" s="136"/>
      <c r="B829" s="137" t="s">
        <v>18</v>
      </c>
      <c r="C829" s="137"/>
      <c r="D829" s="667"/>
      <c r="E829" s="692"/>
      <c r="F829" s="692"/>
      <c r="G829" s="692"/>
      <c r="H829" s="692"/>
      <c r="I829" s="692"/>
      <c r="J829" s="559" t="s">
        <v>113</v>
      </c>
      <c r="K829" s="603"/>
      <c r="L829" s="559"/>
      <c r="M829" s="559"/>
      <c r="N829" s="560"/>
      <c r="O829" s="604"/>
      <c r="P829" s="562" t="s">
        <v>92</v>
      </c>
      <c r="Q829" s="563">
        <v>2</v>
      </c>
    </row>
    <row r="830" spans="1:17" x14ac:dyDescent="0.2">
      <c r="A830" s="127"/>
      <c r="B830" s="7"/>
      <c r="C830" s="7"/>
      <c r="D830" s="665"/>
      <c r="E830" s="690"/>
      <c r="F830" s="691"/>
      <c r="G830" s="691"/>
      <c r="H830" s="693"/>
      <c r="I830" s="693"/>
      <c r="J830" s="553"/>
      <c r="K830" s="556"/>
      <c r="L830" s="556"/>
      <c r="M830" s="556"/>
      <c r="N830" s="556"/>
      <c r="O830" s="556"/>
      <c r="P830" s="564"/>
      <c r="Q830" s="565"/>
    </row>
    <row r="831" spans="1:17" ht="13.5" thickBot="1" x14ac:dyDescent="0.25">
      <c r="A831" s="128"/>
      <c r="B831" s="12"/>
      <c r="C831" s="12"/>
      <c r="D831" s="668"/>
      <c r="E831" s="694"/>
      <c r="F831" s="695"/>
      <c r="G831" s="695"/>
      <c r="H831" s="695"/>
      <c r="I831" s="695"/>
      <c r="J831" s="566"/>
      <c r="K831" s="566"/>
      <c r="L831" s="566"/>
      <c r="M831" s="566"/>
      <c r="N831" s="566"/>
      <c r="O831" s="566"/>
      <c r="P831" s="566"/>
      <c r="Q831" s="567"/>
    </row>
    <row r="832" spans="1:17" x14ac:dyDescent="0.2">
      <c r="A832" s="129"/>
      <c r="B832" s="73"/>
      <c r="C832" s="73"/>
      <c r="D832" s="665"/>
      <c r="E832" s="750" t="s">
        <v>0</v>
      </c>
      <c r="F832" s="751"/>
      <c r="G832" s="751"/>
      <c r="H832" s="751"/>
      <c r="I832" s="752"/>
      <c r="J832" s="744" t="s">
        <v>1</v>
      </c>
      <c r="K832" s="756"/>
      <c r="L832" s="744" t="s">
        <v>2</v>
      </c>
      <c r="M832" s="756"/>
      <c r="N832" s="564"/>
      <c r="O832" s="564"/>
      <c r="P832" s="744" t="s">
        <v>3</v>
      </c>
      <c r="Q832" s="745"/>
    </row>
    <row r="833" spans="1:17" ht="13.5" thickBot="1" x14ac:dyDescent="0.25">
      <c r="A833" s="128"/>
      <c r="B833" s="12" t="s">
        <v>27</v>
      </c>
      <c r="C833" s="12"/>
      <c r="D833" s="668"/>
      <c r="E833" s="753"/>
      <c r="F833" s="754"/>
      <c r="G833" s="754"/>
      <c r="H833" s="754"/>
      <c r="I833" s="755"/>
      <c r="J833" s="757"/>
      <c r="K833" s="758"/>
      <c r="L833" s="757"/>
      <c r="M833" s="758"/>
      <c r="N833" s="566"/>
      <c r="O833" s="566"/>
      <c r="P833" s="746"/>
      <c r="Q833" s="747"/>
    </row>
    <row r="834" spans="1:17" ht="13.5" thickBot="1" x14ac:dyDescent="0.25">
      <c r="A834" s="130"/>
      <c r="B834" s="36"/>
      <c r="C834" s="36"/>
      <c r="D834" s="669"/>
      <c r="E834" s="693"/>
      <c r="F834" s="693"/>
      <c r="G834" s="693"/>
      <c r="H834" s="693"/>
      <c r="I834" s="693"/>
      <c r="J834" s="553"/>
      <c r="K834" s="553"/>
      <c r="L834" s="553"/>
      <c r="M834" s="553"/>
      <c r="N834" s="553"/>
      <c r="O834" s="553"/>
      <c r="P834" s="553"/>
      <c r="Q834" s="568"/>
    </row>
    <row r="835" spans="1:17" x14ac:dyDescent="0.2">
      <c r="A835" s="131" t="s">
        <v>4</v>
      </c>
      <c r="B835" s="748" t="s">
        <v>5</v>
      </c>
      <c r="C835" s="15" t="s">
        <v>6</v>
      </c>
      <c r="D835" s="670" t="s">
        <v>7</v>
      </c>
      <c r="E835" s="696" t="s">
        <v>44</v>
      </c>
      <c r="F835" s="697" t="s">
        <v>40</v>
      </c>
      <c r="G835" s="697" t="s">
        <v>46</v>
      </c>
      <c r="H835" s="697" t="s">
        <v>48</v>
      </c>
      <c r="I835" s="698" t="s">
        <v>9</v>
      </c>
      <c r="J835" s="569" t="s">
        <v>8</v>
      </c>
      <c r="K835" s="571" t="s">
        <v>10</v>
      </c>
      <c r="L835" s="569" t="s">
        <v>8</v>
      </c>
      <c r="M835" s="571" t="s">
        <v>11</v>
      </c>
      <c r="N835" s="570" t="s">
        <v>22</v>
      </c>
      <c r="O835" s="570" t="s">
        <v>12</v>
      </c>
      <c r="P835" s="570" t="s">
        <v>23</v>
      </c>
      <c r="Q835" s="572"/>
    </row>
    <row r="836" spans="1:17" ht="13.5" thickBot="1" x14ac:dyDescent="0.25">
      <c r="A836" s="132" t="s">
        <v>13</v>
      </c>
      <c r="B836" s="749"/>
      <c r="C836" s="17" t="s">
        <v>14</v>
      </c>
      <c r="D836" s="671" t="s">
        <v>15</v>
      </c>
      <c r="E836" s="699" t="s">
        <v>45</v>
      </c>
      <c r="F836" s="700" t="s">
        <v>20</v>
      </c>
      <c r="G836" s="700" t="s">
        <v>47</v>
      </c>
      <c r="H836" s="704">
        <f>$H$8</f>
        <v>0</v>
      </c>
      <c r="I836" s="705">
        <f>$I$8</f>
        <v>0</v>
      </c>
      <c r="J836" s="573" t="s">
        <v>16</v>
      </c>
      <c r="K836" s="575"/>
      <c r="L836" s="573" t="s">
        <v>16</v>
      </c>
      <c r="M836" s="575" t="s">
        <v>17</v>
      </c>
      <c r="N836" s="574" t="s">
        <v>16</v>
      </c>
      <c r="O836" s="574" t="s">
        <v>24</v>
      </c>
      <c r="P836" s="574" t="s">
        <v>16</v>
      </c>
      <c r="Q836" s="576"/>
    </row>
    <row r="837" spans="1:17" x14ac:dyDescent="0.2">
      <c r="A837" s="277"/>
      <c r="B837" s="174"/>
      <c r="C837" s="149"/>
      <c r="D837" s="672"/>
      <c r="E837" s="146"/>
      <c r="F837" s="534">
        <f t="shared" ref="F837:F861" si="224">SUM(D837*E837/60)</f>
        <v>0</v>
      </c>
      <c r="G837" s="535">
        <f t="shared" ref="G837:G861" si="225">SUM(F837*$B$4)</f>
        <v>0</v>
      </c>
      <c r="H837" s="534">
        <f t="shared" ref="H837:H861" si="226">G837*$H$8</f>
        <v>0</v>
      </c>
      <c r="I837" s="536">
        <f t="shared" ref="I837:I861" si="227">(G837+H837)*$I$8</f>
        <v>0</v>
      </c>
      <c r="J837" s="183"/>
      <c r="K837" s="536">
        <f>SUM(D837*J837)</f>
        <v>0</v>
      </c>
      <c r="L837" s="183"/>
      <c r="M837" s="536">
        <f t="shared" ref="M837:M861" si="228">SUM(D837*L837)</f>
        <v>0</v>
      </c>
      <c r="N837" s="534">
        <f>SUM(G837+H837+I837+K837+M837)</f>
        <v>0</v>
      </c>
      <c r="O837" s="534" t="e">
        <f>omkostninger!$K$34</f>
        <v>#DIV/0!</v>
      </c>
      <c r="P837" s="534" t="e">
        <f t="shared" ref="P837:P860" si="229">SUM(O837*N837)</f>
        <v>#DIV/0!</v>
      </c>
      <c r="Q837" s="538" t="e">
        <f>SUM(D837/P837)</f>
        <v>#DIV/0!</v>
      </c>
    </row>
    <row r="838" spans="1:17" x14ac:dyDescent="0.2">
      <c r="A838" s="278"/>
      <c r="B838" s="155"/>
      <c r="C838" s="153"/>
      <c r="D838" s="673"/>
      <c r="E838" s="144"/>
      <c r="F838" s="534">
        <f t="shared" si="224"/>
        <v>0</v>
      </c>
      <c r="G838" s="535">
        <f t="shared" si="225"/>
        <v>0</v>
      </c>
      <c r="H838" s="534">
        <f t="shared" si="226"/>
        <v>0</v>
      </c>
      <c r="I838" s="536">
        <f t="shared" si="227"/>
        <v>0</v>
      </c>
      <c r="J838" s="188"/>
      <c r="K838" s="536">
        <f t="shared" ref="K838:K860" si="230">SUM(D838*J838)</f>
        <v>0</v>
      </c>
      <c r="L838" s="188"/>
      <c r="M838" s="536">
        <f t="shared" si="228"/>
        <v>0</v>
      </c>
      <c r="N838" s="534">
        <f t="shared" ref="N838:N861" si="231">SUM(G838+H838+I838+K838+M838)</f>
        <v>0</v>
      </c>
      <c r="O838" s="534" t="e">
        <f>omkostninger!$K$34</f>
        <v>#DIV/0!</v>
      </c>
      <c r="P838" s="534" t="e">
        <f t="shared" si="229"/>
        <v>#DIV/0!</v>
      </c>
      <c r="Q838" s="538" t="e">
        <f t="shared" ref="Q838:Q861" si="232">SUM(D838/P838)</f>
        <v>#DIV/0!</v>
      </c>
    </row>
    <row r="839" spans="1:17" x14ac:dyDescent="0.2">
      <c r="A839" s="277"/>
      <c r="B839" s="174"/>
      <c r="C839" s="149"/>
      <c r="D839" s="672"/>
      <c r="E839" s="146"/>
      <c r="F839" s="534">
        <f t="shared" si="224"/>
        <v>0</v>
      </c>
      <c r="G839" s="535">
        <f t="shared" si="225"/>
        <v>0</v>
      </c>
      <c r="H839" s="534">
        <f t="shared" si="226"/>
        <v>0</v>
      </c>
      <c r="I839" s="536">
        <f t="shared" si="227"/>
        <v>0</v>
      </c>
      <c r="J839" s="183"/>
      <c r="K839" s="536">
        <f t="shared" si="230"/>
        <v>0</v>
      </c>
      <c r="L839" s="183"/>
      <c r="M839" s="536">
        <f t="shared" si="228"/>
        <v>0</v>
      </c>
      <c r="N839" s="534">
        <f t="shared" si="231"/>
        <v>0</v>
      </c>
      <c r="O839" s="534" t="e">
        <f>omkostninger!$K$34</f>
        <v>#DIV/0!</v>
      </c>
      <c r="P839" s="534" t="e">
        <f t="shared" si="229"/>
        <v>#DIV/0!</v>
      </c>
      <c r="Q839" s="538" t="e">
        <f t="shared" si="232"/>
        <v>#DIV/0!</v>
      </c>
    </row>
    <row r="840" spans="1:17" x14ac:dyDescent="0.2">
      <c r="A840" s="278"/>
      <c r="B840" s="155"/>
      <c r="C840" s="153"/>
      <c r="D840" s="673"/>
      <c r="E840" s="144"/>
      <c r="F840" s="534">
        <f t="shared" si="224"/>
        <v>0</v>
      </c>
      <c r="G840" s="535">
        <f t="shared" si="225"/>
        <v>0</v>
      </c>
      <c r="H840" s="534">
        <f t="shared" si="226"/>
        <v>0</v>
      </c>
      <c r="I840" s="536">
        <f t="shared" si="227"/>
        <v>0</v>
      </c>
      <c r="J840" s="188"/>
      <c r="K840" s="536">
        <f t="shared" si="230"/>
        <v>0</v>
      </c>
      <c r="L840" s="188"/>
      <c r="M840" s="536">
        <f t="shared" si="228"/>
        <v>0</v>
      </c>
      <c r="N840" s="534">
        <f t="shared" si="231"/>
        <v>0</v>
      </c>
      <c r="O840" s="534" t="e">
        <f>omkostninger!$K$34</f>
        <v>#DIV/0!</v>
      </c>
      <c r="P840" s="534" t="e">
        <f t="shared" si="229"/>
        <v>#DIV/0!</v>
      </c>
      <c r="Q840" s="538" t="e">
        <f t="shared" si="232"/>
        <v>#DIV/0!</v>
      </c>
    </row>
    <row r="841" spans="1:17" x14ac:dyDescent="0.2">
      <c r="A841" s="277"/>
      <c r="B841" s="174"/>
      <c r="C841" s="149"/>
      <c r="D841" s="672"/>
      <c r="E841" s="146"/>
      <c r="F841" s="534">
        <f t="shared" si="224"/>
        <v>0</v>
      </c>
      <c r="G841" s="535">
        <f t="shared" si="225"/>
        <v>0</v>
      </c>
      <c r="H841" s="534">
        <f t="shared" si="226"/>
        <v>0</v>
      </c>
      <c r="I841" s="536">
        <f t="shared" si="227"/>
        <v>0</v>
      </c>
      <c r="J841" s="183"/>
      <c r="K841" s="536">
        <f t="shared" si="230"/>
        <v>0</v>
      </c>
      <c r="L841" s="183"/>
      <c r="M841" s="536">
        <f t="shared" si="228"/>
        <v>0</v>
      </c>
      <c r="N841" s="534">
        <f t="shared" si="231"/>
        <v>0</v>
      </c>
      <c r="O841" s="534" t="e">
        <f>omkostninger!$K$34</f>
        <v>#DIV/0!</v>
      </c>
      <c r="P841" s="534" t="e">
        <f t="shared" si="229"/>
        <v>#DIV/0!</v>
      </c>
      <c r="Q841" s="538" t="e">
        <f t="shared" si="232"/>
        <v>#DIV/0!</v>
      </c>
    </row>
    <row r="842" spans="1:17" x14ac:dyDescent="0.2">
      <c r="A842" s="278"/>
      <c r="B842" s="155"/>
      <c r="C842" s="153"/>
      <c r="D842" s="673"/>
      <c r="E842" s="144"/>
      <c r="F842" s="534">
        <f t="shared" si="224"/>
        <v>0</v>
      </c>
      <c r="G842" s="535">
        <f t="shared" si="225"/>
        <v>0</v>
      </c>
      <c r="H842" s="534">
        <f t="shared" si="226"/>
        <v>0</v>
      </c>
      <c r="I842" s="536">
        <f t="shared" si="227"/>
        <v>0</v>
      </c>
      <c r="J842" s="188"/>
      <c r="K842" s="536">
        <f t="shared" si="230"/>
        <v>0</v>
      </c>
      <c r="L842" s="188"/>
      <c r="M842" s="536">
        <f t="shared" si="228"/>
        <v>0</v>
      </c>
      <c r="N842" s="534">
        <f t="shared" si="231"/>
        <v>0</v>
      </c>
      <c r="O842" s="534" t="e">
        <f>omkostninger!$K$34</f>
        <v>#DIV/0!</v>
      </c>
      <c r="P842" s="534" t="e">
        <f t="shared" si="229"/>
        <v>#DIV/0!</v>
      </c>
      <c r="Q842" s="538" t="e">
        <f t="shared" si="232"/>
        <v>#DIV/0!</v>
      </c>
    </row>
    <row r="843" spans="1:17" x14ac:dyDescent="0.2">
      <c r="A843" s="279"/>
      <c r="B843" s="185"/>
      <c r="C843" s="156"/>
      <c r="D843" s="672"/>
      <c r="E843" s="145"/>
      <c r="F843" s="534">
        <f t="shared" si="224"/>
        <v>0</v>
      </c>
      <c r="G843" s="535">
        <f t="shared" si="225"/>
        <v>0</v>
      </c>
      <c r="H843" s="534">
        <f t="shared" si="226"/>
        <v>0</v>
      </c>
      <c r="I843" s="536">
        <f t="shared" si="227"/>
        <v>0</v>
      </c>
      <c r="J843" s="183"/>
      <c r="K843" s="536">
        <f t="shared" si="230"/>
        <v>0</v>
      </c>
      <c r="L843" s="539"/>
      <c r="M843" s="536">
        <f t="shared" si="228"/>
        <v>0</v>
      </c>
      <c r="N843" s="534">
        <f t="shared" si="231"/>
        <v>0</v>
      </c>
      <c r="O843" s="534" t="e">
        <f>omkostninger!$K$34</f>
        <v>#DIV/0!</v>
      </c>
      <c r="P843" s="534" t="e">
        <f t="shared" si="229"/>
        <v>#DIV/0!</v>
      </c>
      <c r="Q843" s="538" t="e">
        <f t="shared" si="232"/>
        <v>#DIV/0!</v>
      </c>
    </row>
    <row r="844" spans="1:17" x14ac:dyDescent="0.2">
      <c r="A844" s="278"/>
      <c r="B844" s="155"/>
      <c r="C844" s="153"/>
      <c r="D844" s="673"/>
      <c r="E844" s="144"/>
      <c r="F844" s="534">
        <f t="shared" si="224"/>
        <v>0</v>
      </c>
      <c r="G844" s="535">
        <f t="shared" si="225"/>
        <v>0</v>
      </c>
      <c r="H844" s="534">
        <f t="shared" si="226"/>
        <v>0</v>
      </c>
      <c r="I844" s="536">
        <f t="shared" si="227"/>
        <v>0</v>
      </c>
      <c r="J844" s="188"/>
      <c r="K844" s="536">
        <f t="shared" si="230"/>
        <v>0</v>
      </c>
      <c r="L844" s="188"/>
      <c r="M844" s="536">
        <f t="shared" si="228"/>
        <v>0</v>
      </c>
      <c r="N844" s="534">
        <f t="shared" si="231"/>
        <v>0</v>
      </c>
      <c r="O844" s="534" t="e">
        <f>omkostninger!$K$34</f>
        <v>#DIV/0!</v>
      </c>
      <c r="P844" s="534" t="e">
        <f t="shared" si="229"/>
        <v>#DIV/0!</v>
      </c>
      <c r="Q844" s="538" t="e">
        <f t="shared" si="232"/>
        <v>#DIV/0!</v>
      </c>
    </row>
    <row r="845" spans="1:17" x14ac:dyDescent="0.2">
      <c r="A845" s="277"/>
      <c r="B845" s="185"/>
      <c r="C845" s="156"/>
      <c r="D845" s="672"/>
      <c r="E845" s="146"/>
      <c r="F845" s="534">
        <f t="shared" si="224"/>
        <v>0</v>
      </c>
      <c r="G845" s="535">
        <f t="shared" si="225"/>
        <v>0</v>
      </c>
      <c r="H845" s="534">
        <f t="shared" si="226"/>
        <v>0</v>
      </c>
      <c r="I845" s="536">
        <f t="shared" si="227"/>
        <v>0</v>
      </c>
      <c r="J845" s="183"/>
      <c r="K845" s="536">
        <f t="shared" si="230"/>
        <v>0</v>
      </c>
      <c r="L845" s="183"/>
      <c r="M845" s="536">
        <f t="shared" si="228"/>
        <v>0</v>
      </c>
      <c r="N845" s="534">
        <f t="shared" si="231"/>
        <v>0</v>
      </c>
      <c r="O845" s="534" t="e">
        <f>omkostninger!$K$34</f>
        <v>#DIV/0!</v>
      </c>
      <c r="P845" s="534" t="e">
        <f t="shared" si="229"/>
        <v>#DIV/0!</v>
      </c>
      <c r="Q845" s="538" t="e">
        <f t="shared" si="232"/>
        <v>#DIV/0!</v>
      </c>
    </row>
    <row r="846" spans="1:17" x14ac:dyDescent="0.2">
      <c r="A846" s="278"/>
      <c r="B846" s="155"/>
      <c r="C846" s="153"/>
      <c r="D846" s="673"/>
      <c r="E846" s="144"/>
      <c r="F846" s="534">
        <f t="shared" si="224"/>
        <v>0</v>
      </c>
      <c r="G846" s="535">
        <f t="shared" si="225"/>
        <v>0</v>
      </c>
      <c r="H846" s="534">
        <f t="shared" si="226"/>
        <v>0</v>
      </c>
      <c r="I846" s="536">
        <f t="shared" si="227"/>
        <v>0</v>
      </c>
      <c r="J846" s="188"/>
      <c r="K846" s="536">
        <f t="shared" si="230"/>
        <v>0</v>
      </c>
      <c r="L846" s="188"/>
      <c r="M846" s="536">
        <f t="shared" si="228"/>
        <v>0</v>
      </c>
      <c r="N846" s="534">
        <f t="shared" si="231"/>
        <v>0</v>
      </c>
      <c r="O846" s="534" t="e">
        <f>omkostninger!$K$34</f>
        <v>#DIV/0!</v>
      </c>
      <c r="P846" s="534" t="e">
        <f t="shared" si="229"/>
        <v>#DIV/0!</v>
      </c>
      <c r="Q846" s="538" t="e">
        <f t="shared" si="232"/>
        <v>#DIV/0!</v>
      </c>
    </row>
    <row r="847" spans="1:17" x14ac:dyDescent="0.2">
      <c r="A847" s="277"/>
      <c r="B847" s="174"/>
      <c r="C847" s="149"/>
      <c r="D847" s="672"/>
      <c r="E847" s="146"/>
      <c r="F847" s="534">
        <f t="shared" si="224"/>
        <v>0</v>
      </c>
      <c r="G847" s="535">
        <f t="shared" si="225"/>
        <v>0</v>
      </c>
      <c r="H847" s="534">
        <f t="shared" si="226"/>
        <v>0</v>
      </c>
      <c r="I847" s="536">
        <f t="shared" si="227"/>
        <v>0</v>
      </c>
      <c r="J847" s="183"/>
      <c r="K847" s="536">
        <f t="shared" si="230"/>
        <v>0</v>
      </c>
      <c r="L847" s="183"/>
      <c r="M847" s="536">
        <f t="shared" si="228"/>
        <v>0</v>
      </c>
      <c r="N847" s="534">
        <f t="shared" si="231"/>
        <v>0</v>
      </c>
      <c r="O847" s="534" t="e">
        <f>omkostninger!$K$34</f>
        <v>#DIV/0!</v>
      </c>
      <c r="P847" s="534" t="e">
        <f t="shared" si="229"/>
        <v>#DIV/0!</v>
      </c>
      <c r="Q847" s="538" t="e">
        <f t="shared" si="232"/>
        <v>#DIV/0!</v>
      </c>
    </row>
    <row r="848" spans="1:17" x14ac:dyDescent="0.2">
      <c r="A848" s="278"/>
      <c r="B848" s="155"/>
      <c r="C848" s="153"/>
      <c r="D848" s="673"/>
      <c r="E848" s="144"/>
      <c r="F848" s="534">
        <f t="shared" si="224"/>
        <v>0</v>
      </c>
      <c r="G848" s="535">
        <f t="shared" si="225"/>
        <v>0</v>
      </c>
      <c r="H848" s="534">
        <f t="shared" si="226"/>
        <v>0</v>
      </c>
      <c r="I848" s="536">
        <f t="shared" si="227"/>
        <v>0</v>
      </c>
      <c r="J848" s="188"/>
      <c r="K848" s="536">
        <f t="shared" si="230"/>
        <v>0</v>
      </c>
      <c r="L848" s="188"/>
      <c r="M848" s="536">
        <f t="shared" si="228"/>
        <v>0</v>
      </c>
      <c r="N848" s="534">
        <f t="shared" si="231"/>
        <v>0</v>
      </c>
      <c r="O848" s="534" t="e">
        <f>omkostninger!$K$34</f>
        <v>#DIV/0!</v>
      </c>
      <c r="P848" s="534" t="e">
        <f t="shared" si="229"/>
        <v>#DIV/0!</v>
      </c>
      <c r="Q848" s="538" t="e">
        <f t="shared" si="232"/>
        <v>#DIV/0!</v>
      </c>
    </row>
    <row r="849" spans="1:17" x14ac:dyDescent="0.2">
      <c r="A849" s="277"/>
      <c r="B849" s="174"/>
      <c r="C849" s="149"/>
      <c r="D849" s="672"/>
      <c r="E849" s="146"/>
      <c r="F849" s="534">
        <f t="shared" si="224"/>
        <v>0</v>
      </c>
      <c r="G849" s="535">
        <f t="shared" si="225"/>
        <v>0</v>
      </c>
      <c r="H849" s="534">
        <f t="shared" si="226"/>
        <v>0</v>
      </c>
      <c r="I849" s="536">
        <f t="shared" si="227"/>
        <v>0</v>
      </c>
      <c r="J849" s="183"/>
      <c r="K849" s="536">
        <f t="shared" si="230"/>
        <v>0</v>
      </c>
      <c r="L849" s="183"/>
      <c r="M849" s="536">
        <f t="shared" si="228"/>
        <v>0</v>
      </c>
      <c r="N849" s="534">
        <f t="shared" si="231"/>
        <v>0</v>
      </c>
      <c r="O849" s="534" t="e">
        <f>omkostninger!$K$34</f>
        <v>#DIV/0!</v>
      </c>
      <c r="P849" s="534" t="e">
        <f t="shared" si="229"/>
        <v>#DIV/0!</v>
      </c>
      <c r="Q849" s="538" t="e">
        <f t="shared" si="232"/>
        <v>#DIV/0!</v>
      </c>
    </row>
    <row r="850" spans="1:17" x14ac:dyDescent="0.2">
      <c r="A850" s="278"/>
      <c r="B850" s="155"/>
      <c r="C850" s="153"/>
      <c r="D850" s="673"/>
      <c r="E850" s="144"/>
      <c r="F850" s="534">
        <f t="shared" si="224"/>
        <v>0</v>
      </c>
      <c r="G850" s="535">
        <f t="shared" si="225"/>
        <v>0</v>
      </c>
      <c r="H850" s="534">
        <f t="shared" si="226"/>
        <v>0</v>
      </c>
      <c r="I850" s="536">
        <f t="shared" si="227"/>
        <v>0</v>
      </c>
      <c r="J850" s="188"/>
      <c r="K850" s="536">
        <f t="shared" si="230"/>
        <v>0</v>
      </c>
      <c r="L850" s="188"/>
      <c r="M850" s="536">
        <f t="shared" si="228"/>
        <v>0</v>
      </c>
      <c r="N850" s="534">
        <f t="shared" si="231"/>
        <v>0</v>
      </c>
      <c r="O850" s="534" t="e">
        <f>omkostninger!$K$34</f>
        <v>#DIV/0!</v>
      </c>
      <c r="P850" s="534" t="e">
        <f t="shared" si="229"/>
        <v>#DIV/0!</v>
      </c>
      <c r="Q850" s="538" t="e">
        <f t="shared" si="232"/>
        <v>#DIV/0!</v>
      </c>
    </row>
    <row r="851" spans="1:17" x14ac:dyDescent="0.2">
      <c r="A851" s="277"/>
      <c r="B851" s="174"/>
      <c r="C851" s="149"/>
      <c r="D851" s="672"/>
      <c r="E851" s="145"/>
      <c r="F851" s="534">
        <f t="shared" si="224"/>
        <v>0</v>
      </c>
      <c r="G851" s="535">
        <f t="shared" si="225"/>
        <v>0</v>
      </c>
      <c r="H851" s="534">
        <f t="shared" si="226"/>
        <v>0</v>
      </c>
      <c r="I851" s="536">
        <f t="shared" si="227"/>
        <v>0</v>
      </c>
      <c r="J851" s="539"/>
      <c r="K851" s="536">
        <f t="shared" si="230"/>
        <v>0</v>
      </c>
      <c r="L851" s="539"/>
      <c r="M851" s="536">
        <f t="shared" si="228"/>
        <v>0</v>
      </c>
      <c r="N851" s="534">
        <f t="shared" si="231"/>
        <v>0</v>
      </c>
      <c r="O851" s="534" t="e">
        <f>omkostninger!$K$34</f>
        <v>#DIV/0!</v>
      </c>
      <c r="P851" s="534" t="e">
        <f t="shared" si="229"/>
        <v>#DIV/0!</v>
      </c>
      <c r="Q851" s="538" t="e">
        <f t="shared" si="232"/>
        <v>#DIV/0!</v>
      </c>
    </row>
    <row r="852" spans="1:17" x14ac:dyDescent="0.2">
      <c r="A852" s="278"/>
      <c r="B852" s="155"/>
      <c r="C852" s="153"/>
      <c r="D852" s="673"/>
      <c r="E852" s="144"/>
      <c r="F852" s="534">
        <f t="shared" si="224"/>
        <v>0</v>
      </c>
      <c r="G852" s="535">
        <f t="shared" si="225"/>
        <v>0</v>
      </c>
      <c r="H852" s="534">
        <f t="shared" si="226"/>
        <v>0</v>
      </c>
      <c r="I852" s="536">
        <f t="shared" si="227"/>
        <v>0</v>
      </c>
      <c r="J852" s="188"/>
      <c r="K852" s="536">
        <f t="shared" si="230"/>
        <v>0</v>
      </c>
      <c r="L852" s="188"/>
      <c r="M852" s="536">
        <f t="shared" si="228"/>
        <v>0</v>
      </c>
      <c r="N852" s="534">
        <f t="shared" si="231"/>
        <v>0</v>
      </c>
      <c r="O852" s="534" t="e">
        <f>omkostninger!$K$34</f>
        <v>#DIV/0!</v>
      </c>
      <c r="P852" s="534" t="e">
        <f t="shared" si="229"/>
        <v>#DIV/0!</v>
      </c>
      <c r="Q852" s="538" t="e">
        <f t="shared" si="232"/>
        <v>#DIV/0!</v>
      </c>
    </row>
    <row r="853" spans="1:17" x14ac:dyDescent="0.2">
      <c r="A853" s="277"/>
      <c r="B853" s="174"/>
      <c r="C853" s="149"/>
      <c r="D853" s="672"/>
      <c r="E853" s="146"/>
      <c r="F853" s="534">
        <f t="shared" si="224"/>
        <v>0</v>
      </c>
      <c r="G853" s="535">
        <f t="shared" si="225"/>
        <v>0</v>
      </c>
      <c r="H853" s="534">
        <f t="shared" si="226"/>
        <v>0</v>
      </c>
      <c r="I853" s="536">
        <f t="shared" si="227"/>
        <v>0</v>
      </c>
      <c r="J853" s="183"/>
      <c r="K853" s="536">
        <f t="shared" si="230"/>
        <v>0</v>
      </c>
      <c r="L853" s="183"/>
      <c r="M853" s="536">
        <f t="shared" si="228"/>
        <v>0</v>
      </c>
      <c r="N853" s="534">
        <f t="shared" si="231"/>
        <v>0</v>
      </c>
      <c r="O853" s="534" t="e">
        <f>omkostninger!$K$34</f>
        <v>#DIV/0!</v>
      </c>
      <c r="P853" s="534" t="e">
        <f t="shared" si="229"/>
        <v>#DIV/0!</v>
      </c>
      <c r="Q853" s="538" t="e">
        <f t="shared" si="232"/>
        <v>#DIV/0!</v>
      </c>
    </row>
    <row r="854" spans="1:17" x14ac:dyDescent="0.2">
      <c r="A854" s="278"/>
      <c r="B854" s="155"/>
      <c r="C854" s="153"/>
      <c r="D854" s="673"/>
      <c r="E854" s="144"/>
      <c r="F854" s="534">
        <f t="shared" si="224"/>
        <v>0</v>
      </c>
      <c r="G854" s="535">
        <f t="shared" si="225"/>
        <v>0</v>
      </c>
      <c r="H854" s="534">
        <f t="shared" si="226"/>
        <v>0</v>
      </c>
      <c r="I854" s="536">
        <f t="shared" si="227"/>
        <v>0</v>
      </c>
      <c r="J854" s="188"/>
      <c r="K854" s="536">
        <f t="shared" si="230"/>
        <v>0</v>
      </c>
      <c r="L854" s="188"/>
      <c r="M854" s="536">
        <f t="shared" si="228"/>
        <v>0</v>
      </c>
      <c r="N854" s="534">
        <f t="shared" si="231"/>
        <v>0</v>
      </c>
      <c r="O854" s="534" t="e">
        <f>omkostninger!$K$34</f>
        <v>#DIV/0!</v>
      </c>
      <c r="P854" s="534" t="e">
        <f t="shared" si="229"/>
        <v>#DIV/0!</v>
      </c>
      <c r="Q854" s="538" t="e">
        <f t="shared" si="232"/>
        <v>#DIV/0!</v>
      </c>
    </row>
    <row r="855" spans="1:17" x14ac:dyDescent="0.2">
      <c r="A855" s="277"/>
      <c r="B855" s="174"/>
      <c r="C855" s="149"/>
      <c r="D855" s="672"/>
      <c r="E855" s="146"/>
      <c r="F855" s="534">
        <f t="shared" si="224"/>
        <v>0</v>
      </c>
      <c r="G855" s="535">
        <f t="shared" si="225"/>
        <v>0</v>
      </c>
      <c r="H855" s="534">
        <f t="shared" si="226"/>
        <v>0</v>
      </c>
      <c r="I855" s="536">
        <f t="shared" si="227"/>
        <v>0</v>
      </c>
      <c r="J855" s="183"/>
      <c r="K855" s="536">
        <f t="shared" si="230"/>
        <v>0</v>
      </c>
      <c r="L855" s="183"/>
      <c r="M855" s="536">
        <f t="shared" si="228"/>
        <v>0</v>
      </c>
      <c r="N855" s="534">
        <f t="shared" si="231"/>
        <v>0</v>
      </c>
      <c r="O855" s="534" t="e">
        <f>omkostninger!$K$34</f>
        <v>#DIV/0!</v>
      </c>
      <c r="P855" s="534" t="e">
        <f t="shared" si="229"/>
        <v>#DIV/0!</v>
      </c>
      <c r="Q855" s="538" t="e">
        <f t="shared" si="232"/>
        <v>#DIV/0!</v>
      </c>
    </row>
    <row r="856" spans="1:17" x14ac:dyDescent="0.2">
      <c r="A856" s="278"/>
      <c r="B856" s="155"/>
      <c r="C856" s="153"/>
      <c r="D856" s="673"/>
      <c r="E856" s="144"/>
      <c r="F856" s="534">
        <f t="shared" si="224"/>
        <v>0</v>
      </c>
      <c r="G856" s="535">
        <f t="shared" si="225"/>
        <v>0</v>
      </c>
      <c r="H856" s="534">
        <f t="shared" si="226"/>
        <v>0</v>
      </c>
      <c r="I856" s="536">
        <f t="shared" si="227"/>
        <v>0</v>
      </c>
      <c r="J856" s="188"/>
      <c r="K856" s="536">
        <f t="shared" si="230"/>
        <v>0</v>
      </c>
      <c r="L856" s="188"/>
      <c r="M856" s="536">
        <f t="shared" si="228"/>
        <v>0</v>
      </c>
      <c r="N856" s="534">
        <f t="shared" si="231"/>
        <v>0</v>
      </c>
      <c r="O856" s="534" t="e">
        <f>omkostninger!$K$34</f>
        <v>#DIV/0!</v>
      </c>
      <c r="P856" s="534" t="e">
        <f t="shared" si="229"/>
        <v>#DIV/0!</v>
      </c>
      <c r="Q856" s="538" t="e">
        <f t="shared" si="232"/>
        <v>#DIV/0!</v>
      </c>
    </row>
    <row r="857" spans="1:17" x14ac:dyDescent="0.2">
      <c r="A857" s="277"/>
      <c r="B857" s="174"/>
      <c r="C857" s="149"/>
      <c r="D857" s="672"/>
      <c r="E857" s="146"/>
      <c r="F857" s="534">
        <f t="shared" si="224"/>
        <v>0</v>
      </c>
      <c r="G857" s="535">
        <f t="shared" si="225"/>
        <v>0</v>
      </c>
      <c r="H857" s="534">
        <f t="shared" si="226"/>
        <v>0</v>
      </c>
      <c r="I857" s="536">
        <f t="shared" si="227"/>
        <v>0</v>
      </c>
      <c r="J857" s="183"/>
      <c r="K857" s="536">
        <f t="shared" si="230"/>
        <v>0</v>
      </c>
      <c r="L857" s="183"/>
      <c r="M857" s="536">
        <f t="shared" si="228"/>
        <v>0</v>
      </c>
      <c r="N857" s="534">
        <f t="shared" si="231"/>
        <v>0</v>
      </c>
      <c r="O857" s="534" t="e">
        <f>omkostninger!$K$34</f>
        <v>#DIV/0!</v>
      </c>
      <c r="P857" s="534" t="e">
        <f t="shared" si="229"/>
        <v>#DIV/0!</v>
      </c>
      <c r="Q857" s="538" t="e">
        <f t="shared" si="232"/>
        <v>#DIV/0!</v>
      </c>
    </row>
    <row r="858" spans="1:17" x14ac:dyDescent="0.2">
      <c r="A858" s="278"/>
      <c r="B858" s="155"/>
      <c r="C858" s="153"/>
      <c r="D858" s="673"/>
      <c r="E858" s="144"/>
      <c r="F858" s="534">
        <f t="shared" si="224"/>
        <v>0</v>
      </c>
      <c r="G858" s="535">
        <f t="shared" si="225"/>
        <v>0</v>
      </c>
      <c r="H858" s="534">
        <f t="shared" si="226"/>
        <v>0</v>
      </c>
      <c r="I858" s="536">
        <f t="shared" si="227"/>
        <v>0</v>
      </c>
      <c r="J858" s="188"/>
      <c r="K858" s="536">
        <f t="shared" si="230"/>
        <v>0</v>
      </c>
      <c r="L858" s="188"/>
      <c r="M858" s="536">
        <f t="shared" si="228"/>
        <v>0</v>
      </c>
      <c r="N858" s="534">
        <f t="shared" si="231"/>
        <v>0</v>
      </c>
      <c r="O858" s="534" t="e">
        <f>omkostninger!$K$34</f>
        <v>#DIV/0!</v>
      </c>
      <c r="P858" s="534" t="e">
        <f t="shared" si="229"/>
        <v>#DIV/0!</v>
      </c>
      <c r="Q858" s="538" t="e">
        <f t="shared" si="232"/>
        <v>#DIV/0!</v>
      </c>
    </row>
    <row r="859" spans="1:17" x14ac:dyDescent="0.2">
      <c r="A859" s="277"/>
      <c r="B859" s="174"/>
      <c r="C859" s="158"/>
      <c r="D859" s="674"/>
      <c r="E859" s="145"/>
      <c r="F859" s="534">
        <f t="shared" si="224"/>
        <v>0</v>
      </c>
      <c r="G859" s="535">
        <f t="shared" si="225"/>
        <v>0</v>
      </c>
      <c r="H859" s="534">
        <f t="shared" si="226"/>
        <v>0</v>
      </c>
      <c r="I859" s="536">
        <f t="shared" si="227"/>
        <v>0</v>
      </c>
      <c r="J859" s="539"/>
      <c r="K859" s="536">
        <f t="shared" si="230"/>
        <v>0</v>
      </c>
      <c r="L859" s="539"/>
      <c r="M859" s="536">
        <f t="shared" si="228"/>
        <v>0</v>
      </c>
      <c r="N859" s="534">
        <f t="shared" si="231"/>
        <v>0</v>
      </c>
      <c r="O859" s="534" t="e">
        <f>omkostninger!$K$34</f>
        <v>#DIV/0!</v>
      </c>
      <c r="P859" s="534" t="e">
        <f t="shared" si="229"/>
        <v>#DIV/0!</v>
      </c>
      <c r="Q859" s="538" t="e">
        <f t="shared" si="232"/>
        <v>#DIV/0!</v>
      </c>
    </row>
    <row r="860" spans="1:17" x14ac:dyDescent="0.2">
      <c r="A860" s="278"/>
      <c r="B860" s="155"/>
      <c r="C860" s="153"/>
      <c r="D860" s="673"/>
      <c r="E860" s="144"/>
      <c r="F860" s="534">
        <f t="shared" si="224"/>
        <v>0</v>
      </c>
      <c r="G860" s="535">
        <f t="shared" si="225"/>
        <v>0</v>
      </c>
      <c r="H860" s="534">
        <f t="shared" si="226"/>
        <v>0</v>
      </c>
      <c r="I860" s="536">
        <f t="shared" si="227"/>
        <v>0</v>
      </c>
      <c r="J860" s="188"/>
      <c r="K860" s="536">
        <f t="shared" si="230"/>
        <v>0</v>
      </c>
      <c r="L860" s="188"/>
      <c r="M860" s="536">
        <f t="shared" si="228"/>
        <v>0</v>
      </c>
      <c r="N860" s="534">
        <f t="shared" si="231"/>
        <v>0</v>
      </c>
      <c r="O860" s="534" t="e">
        <f>omkostninger!$K$34</f>
        <v>#DIV/0!</v>
      </c>
      <c r="P860" s="534" t="e">
        <f t="shared" si="229"/>
        <v>#DIV/0!</v>
      </c>
      <c r="Q860" s="538" t="e">
        <f t="shared" si="232"/>
        <v>#DIV/0!</v>
      </c>
    </row>
    <row r="861" spans="1:17" ht="13.5" thickBot="1" x14ac:dyDescent="0.25">
      <c r="A861" s="277"/>
      <c r="B861" s="174"/>
      <c r="C861" s="149"/>
      <c r="D861" s="672"/>
      <c r="E861" s="146"/>
      <c r="F861" s="534">
        <f t="shared" si="224"/>
        <v>0</v>
      </c>
      <c r="G861" s="535">
        <f t="shared" si="225"/>
        <v>0</v>
      </c>
      <c r="H861" s="534">
        <f t="shared" si="226"/>
        <v>0</v>
      </c>
      <c r="I861" s="536">
        <f t="shared" si="227"/>
        <v>0</v>
      </c>
      <c r="J861" s="183"/>
      <c r="K861" s="536">
        <f>SUM(D861*J861)</f>
        <v>0</v>
      </c>
      <c r="L861" s="183"/>
      <c r="M861" s="536">
        <f t="shared" si="228"/>
        <v>0</v>
      </c>
      <c r="N861" s="534">
        <f t="shared" si="231"/>
        <v>0</v>
      </c>
      <c r="O861" s="534" t="e">
        <f>omkostninger!$K$34</f>
        <v>#DIV/0!</v>
      </c>
      <c r="P861" s="534" t="e">
        <f>SUM(O861*N861)</f>
        <v>#DIV/0!</v>
      </c>
      <c r="Q861" s="538" t="e">
        <f t="shared" si="232"/>
        <v>#DIV/0!</v>
      </c>
    </row>
    <row r="862" spans="1:17" ht="13.5" thickBot="1" x14ac:dyDescent="0.25">
      <c r="A862" s="134" t="s">
        <v>37</v>
      </c>
      <c r="B862" s="36"/>
      <c r="C862" s="70"/>
      <c r="D862" s="679"/>
      <c r="E862" s="71"/>
      <c r="F862" s="541">
        <f>SUM(F837:F861)</f>
        <v>0</v>
      </c>
      <c r="G862" s="541">
        <f>SUM(G837:G861)</f>
        <v>0</v>
      </c>
      <c r="H862" s="541">
        <f>SUM(H837:H861)</f>
        <v>0</v>
      </c>
      <c r="I862" s="541">
        <f>SUM(I837:I861)</f>
        <v>0</v>
      </c>
      <c r="J862" s="542"/>
      <c r="K862" s="541">
        <f>SUM(K837:K861)</f>
        <v>0</v>
      </c>
      <c r="L862" s="542"/>
      <c r="M862" s="541">
        <f>SUM(M837:M861)</f>
        <v>0</v>
      </c>
      <c r="N862" s="541">
        <f>SUM(N837:N861)</f>
        <v>0</v>
      </c>
      <c r="O862" s="543"/>
      <c r="P862" s="541" t="e">
        <f>SUM(P837:P861)</f>
        <v>#DIV/0!</v>
      </c>
      <c r="Q862" s="544"/>
    </row>
    <row r="863" spans="1:17" ht="13.5" thickBot="1" x14ac:dyDescent="0.25">
      <c r="A863" s="135"/>
      <c r="B863" s="110"/>
      <c r="C863" s="111"/>
      <c r="D863" s="663"/>
      <c r="E863" s="112"/>
      <c r="F863" s="545"/>
      <c r="G863" s="545"/>
      <c r="H863" s="545"/>
      <c r="I863" s="546"/>
      <c r="J863" s="547"/>
      <c r="K863" s="546"/>
      <c r="L863" s="547"/>
      <c r="M863" s="546"/>
      <c r="N863" s="548"/>
      <c r="O863" s="549"/>
      <c r="P863" s="545"/>
      <c r="Q863" s="550"/>
    </row>
    <row r="864" spans="1:17" ht="24.75" customHeight="1" thickTop="1" x14ac:dyDescent="0.2">
      <c r="D864" s="666"/>
      <c r="E864" s="103"/>
      <c r="F864" s="103"/>
      <c r="G864" s="103"/>
      <c r="H864" s="103"/>
      <c r="I864" s="103"/>
      <c r="J864" s="557"/>
      <c r="K864" s="557"/>
      <c r="L864" s="557"/>
      <c r="M864" s="557"/>
      <c r="N864" s="557"/>
      <c r="O864" s="557"/>
      <c r="P864" s="557"/>
      <c r="Q864" s="557"/>
    </row>
    <row r="865" spans="1:17" ht="13.5" thickBot="1" x14ac:dyDescent="0.25">
      <c r="D865" s="666"/>
      <c r="E865" s="103"/>
      <c r="F865" s="103"/>
      <c r="G865" s="103"/>
      <c r="H865" s="103"/>
      <c r="I865" s="103"/>
      <c r="J865" s="557"/>
      <c r="K865" s="557"/>
      <c r="L865" s="557"/>
      <c r="M865" s="557"/>
      <c r="N865" s="557"/>
      <c r="O865" s="557"/>
      <c r="P865" s="557"/>
      <c r="Q865" s="557"/>
    </row>
    <row r="866" spans="1:17" ht="21.75" thickTop="1" thickBot="1" x14ac:dyDescent="0.35">
      <c r="A866" s="136"/>
      <c r="B866" s="137" t="s">
        <v>18</v>
      </c>
      <c r="C866" s="137"/>
      <c r="D866" s="667"/>
      <c r="E866" s="692"/>
      <c r="F866" s="692"/>
      <c r="G866" s="692"/>
      <c r="H866" s="692"/>
      <c r="I866" s="692"/>
      <c r="J866" s="558"/>
      <c r="K866" s="559" t="s">
        <v>56</v>
      </c>
      <c r="L866" s="559"/>
      <c r="M866" s="559"/>
      <c r="N866" s="560"/>
      <c r="O866" s="561"/>
      <c r="P866" s="562" t="s">
        <v>93</v>
      </c>
      <c r="Q866" s="563">
        <v>3</v>
      </c>
    </row>
    <row r="867" spans="1:17" x14ac:dyDescent="0.2">
      <c r="A867" s="127"/>
      <c r="B867" s="7"/>
      <c r="C867" s="7"/>
      <c r="D867" s="665"/>
      <c r="E867" s="690"/>
      <c r="F867" s="691"/>
      <c r="G867" s="691"/>
      <c r="H867" s="693"/>
      <c r="I867" s="693"/>
      <c r="J867" s="553"/>
      <c r="K867" s="556"/>
      <c r="L867" s="556"/>
      <c r="M867" s="556"/>
      <c r="N867" s="564"/>
      <c r="O867" s="564"/>
      <c r="P867" s="564"/>
      <c r="Q867" s="565"/>
    </row>
    <row r="868" spans="1:17" ht="13.5" thickBot="1" x14ac:dyDescent="0.25">
      <c r="A868" s="128"/>
      <c r="B868" s="12"/>
      <c r="C868" s="12"/>
      <c r="D868" s="668"/>
      <c r="E868" s="694"/>
      <c r="F868" s="695"/>
      <c r="G868" s="695"/>
      <c r="H868" s="695"/>
      <c r="I868" s="695"/>
      <c r="J868" s="566"/>
      <c r="K868" s="566"/>
      <c r="L868" s="566"/>
      <c r="M868" s="566"/>
      <c r="N868" s="566"/>
      <c r="O868" s="566"/>
      <c r="P868" s="566"/>
      <c r="Q868" s="567"/>
    </row>
    <row r="869" spans="1:17" x14ac:dyDescent="0.2">
      <c r="A869" s="129"/>
      <c r="B869" s="73"/>
      <c r="C869" s="73"/>
      <c r="D869" s="665"/>
      <c r="E869" s="750" t="s">
        <v>0</v>
      </c>
      <c r="F869" s="751"/>
      <c r="G869" s="751"/>
      <c r="H869" s="751"/>
      <c r="I869" s="752"/>
      <c r="J869" s="744" t="s">
        <v>1</v>
      </c>
      <c r="K869" s="756"/>
      <c r="L869" s="744" t="s">
        <v>2</v>
      </c>
      <c r="M869" s="756"/>
      <c r="N869" s="564"/>
      <c r="O869" s="564"/>
      <c r="P869" s="744" t="s">
        <v>3</v>
      </c>
      <c r="Q869" s="745"/>
    </row>
    <row r="870" spans="1:17" ht="13.5" thickBot="1" x14ac:dyDescent="0.25">
      <c r="A870" s="128"/>
      <c r="B870" s="12" t="s">
        <v>27</v>
      </c>
      <c r="C870" s="12"/>
      <c r="D870" s="668"/>
      <c r="E870" s="753"/>
      <c r="F870" s="754"/>
      <c r="G870" s="754"/>
      <c r="H870" s="754"/>
      <c r="I870" s="755"/>
      <c r="J870" s="757"/>
      <c r="K870" s="758"/>
      <c r="L870" s="757"/>
      <c r="M870" s="758"/>
      <c r="N870" s="566"/>
      <c r="O870" s="566"/>
      <c r="P870" s="746"/>
      <c r="Q870" s="747"/>
    </row>
    <row r="871" spans="1:17" ht="13.5" thickBot="1" x14ac:dyDescent="0.25">
      <c r="A871" s="130"/>
      <c r="B871" s="36"/>
      <c r="C871" s="36"/>
      <c r="D871" s="669"/>
      <c r="E871" s="693"/>
      <c r="F871" s="693"/>
      <c r="G871" s="693"/>
      <c r="H871" s="693"/>
      <c r="I871" s="693"/>
      <c r="J871" s="553"/>
      <c r="K871" s="553"/>
      <c r="L871" s="553"/>
      <c r="M871" s="553"/>
      <c r="N871" s="553"/>
      <c r="O871" s="553"/>
      <c r="P871" s="553"/>
      <c r="Q871" s="568"/>
    </row>
    <row r="872" spans="1:17" x14ac:dyDescent="0.2">
      <c r="A872" s="131" t="s">
        <v>4</v>
      </c>
      <c r="B872" s="748" t="s">
        <v>5</v>
      </c>
      <c r="C872" s="15" t="s">
        <v>6</v>
      </c>
      <c r="D872" s="670" t="s">
        <v>7</v>
      </c>
      <c r="E872" s="696" t="s">
        <v>44</v>
      </c>
      <c r="F872" s="697" t="s">
        <v>40</v>
      </c>
      <c r="G872" s="697" t="s">
        <v>46</v>
      </c>
      <c r="H872" s="697" t="s">
        <v>48</v>
      </c>
      <c r="I872" s="698" t="s">
        <v>9</v>
      </c>
      <c r="J872" s="569" t="s">
        <v>8</v>
      </c>
      <c r="K872" s="571" t="s">
        <v>10</v>
      </c>
      <c r="L872" s="569" t="s">
        <v>8</v>
      </c>
      <c r="M872" s="571" t="s">
        <v>11</v>
      </c>
      <c r="N872" s="570" t="s">
        <v>22</v>
      </c>
      <c r="O872" s="570" t="s">
        <v>12</v>
      </c>
      <c r="P872" s="570" t="s">
        <v>23</v>
      </c>
      <c r="Q872" s="572"/>
    </row>
    <row r="873" spans="1:17" ht="13.5" thickBot="1" x14ac:dyDescent="0.25">
      <c r="A873" s="132" t="s">
        <v>13</v>
      </c>
      <c r="B873" s="749"/>
      <c r="C873" s="17" t="s">
        <v>14</v>
      </c>
      <c r="D873" s="671" t="s">
        <v>15</v>
      </c>
      <c r="E873" s="699" t="s">
        <v>45</v>
      </c>
      <c r="F873" s="700" t="s">
        <v>20</v>
      </c>
      <c r="G873" s="700" t="s">
        <v>47</v>
      </c>
      <c r="H873" s="704">
        <f>$H$8</f>
        <v>0</v>
      </c>
      <c r="I873" s="705">
        <f>$I$8</f>
        <v>0</v>
      </c>
      <c r="J873" s="573" t="s">
        <v>16</v>
      </c>
      <c r="K873" s="575"/>
      <c r="L873" s="573" t="s">
        <v>16</v>
      </c>
      <c r="M873" s="575" t="s">
        <v>17</v>
      </c>
      <c r="N873" s="574" t="s">
        <v>16</v>
      </c>
      <c r="O873" s="574"/>
      <c r="P873" s="574" t="s">
        <v>16</v>
      </c>
      <c r="Q873" s="576"/>
    </row>
    <row r="874" spans="1:17" x14ac:dyDescent="0.2">
      <c r="A874" s="277"/>
      <c r="B874" s="174"/>
      <c r="C874" s="182"/>
      <c r="D874" s="672"/>
      <c r="E874" s="146"/>
      <c r="F874" s="534">
        <f t="shared" ref="F874:F898" si="233">SUM(D874*E874/60)</f>
        <v>0</v>
      </c>
      <c r="G874" s="535">
        <f t="shared" ref="G874:G898" si="234">SUM(F874*$B$4)</f>
        <v>0</v>
      </c>
      <c r="H874" s="534">
        <f t="shared" ref="H874:H898" si="235">G874*$H$8</f>
        <v>0</v>
      </c>
      <c r="I874" s="536">
        <f t="shared" ref="I874:I898" si="236">(G874+H874)*$I$8</f>
        <v>0</v>
      </c>
      <c r="J874" s="183"/>
      <c r="K874" s="536">
        <f>SUM(D874*J874)</f>
        <v>0</v>
      </c>
      <c r="L874" s="183"/>
      <c r="M874" s="536">
        <f t="shared" ref="M874:M898" si="237">SUM(D874*L874)</f>
        <v>0</v>
      </c>
      <c r="N874" s="534">
        <f>SUM(G874+H874+I874+K874+M874)</f>
        <v>0</v>
      </c>
      <c r="O874" s="534" t="e">
        <f>omkostninger!$K$34</f>
        <v>#DIV/0!</v>
      </c>
      <c r="P874" s="534" t="e">
        <f>SUM(O874*N874)</f>
        <v>#DIV/0!</v>
      </c>
      <c r="Q874" s="538" t="e">
        <f>SUM(D874/P874)</f>
        <v>#DIV/0!</v>
      </c>
    </row>
    <row r="875" spans="1:17" x14ac:dyDescent="0.2">
      <c r="A875" s="278"/>
      <c r="B875" s="155"/>
      <c r="C875" s="153"/>
      <c r="D875" s="673"/>
      <c r="E875" s="144"/>
      <c r="F875" s="534">
        <f t="shared" si="233"/>
        <v>0</v>
      </c>
      <c r="G875" s="535">
        <f t="shared" si="234"/>
        <v>0</v>
      </c>
      <c r="H875" s="534">
        <f t="shared" si="235"/>
        <v>0</v>
      </c>
      <c r="I875" s="536">
        <f t="shared" si="236"/>
        <v>0</v>
      </c>
      <c r="J875" s="188"/>
      <c r="K875" s="536">
        <f t="shared" ref="K875:K897" si="238">SUM(D875*J875)</f>
        <v>0</v>
      </c>
      <c r="L875" s="188"/>
      <c r="M875" s="536">
        <f t="shared" si="237"/>
        <v>0</v>
      </c>
      <c r="N875" s="534">
        <f t="shared" ref="N875:N897" si="239">SUM(G875+H875+I875+K875+M875)</f>
        <v>0</v>
      </c>
      <c r="O875" s="534" t="e">
        <f>omkostninger!$K$34</f>
        <v>#DIV/0!</v>
      </c>
      <c r="P875" s="534" t="e">
        <f t="shared" ref="P875:P898" si="240">SUM(O875*N875)</f>
        <v>#DIV/0!</v>
      </c>
      <c r="Q875" s="538" t="e">
        <f t="shared" ref="Q875:Q898" si="241">SUM(D875/P875)</f>
        <v>#DIV/0!</v>
      </c>
    </row>
    <row r="876" spans="1:17" x14ac:dyDescent="0.2">
      <c r="A876" s="277"/>
      <c r="B876" s="174"/>
      <c r="C876" s="149"/>
      <c r="D876" s="672"/>
      <c r="E876" s="146"/>
      <c r="F876" s="534">
        <f t="shared" si="233"/>
        <v>0</v>
      </c>
      <c r="G876" s="535">
        <f t="shared" si="234"/>
        <v>0</v>
      </c>
      <c r="H876" s="534">
        <f t="shared" si="235"/>
        <v>0</v>
      </c>
      <c r="I876" s="536">
        <f t="shared" si="236"/>
        <v>0</v>
      </c>
      <c r="J876" s="183"/>
      <c r="K876" s="536">
        <f t="shared" si="238"/>
        <v>0</v>
      </c>
      <c r="L876" s="183"/>
      <c r="M876" s="536">
        <f t="shared" si="237"/>
        <v>0</v>
      </c>
      <c r="N876" s="534">
        <f t="shared" si="239"/>
        <v>0</v>
      </c>
      <c r="O876" s="534" t="e">
        <f>omkostninger!$K$34</f>
        <v>#DIV/0!</v>
      </c>
      <c r="P876" s="534" t="e">
        <f t="shared" si="240"/>
        <v>#DIV/0!</v>
      </c>
      <c r="Q876" s="538" t="e">
        <f t="shared" si="241"/>
        <v>#DIV/0!</v>
      </c>
    </row>
    <row r="877" spans="1:17" x14ac:dyDescent="0.2">
      <c r="A877" s="278"/>
      <c r="B877" s="155"/>
      <c r="C877" s="153"/>
      <c r="D877" s="673"/>
      <c r="E877" s="144"/>
      <c r="F877" s="534">
        <f t="shared" si="233"/>
        <v>0</v>
      </c>
      <c r="G877" s="535">
        <f t="shared" si="234"/>
        <v>0</v>
      </c>
      <c r="H877" s="534">
        <f t="shared" si="235"/>
        <v>0</v>
      </c>
      <c r="I877" s="536">
        <f t="shared" si="236"/>
        <v>0</v>
      </c>
      <c r="J877" s="188"/>
      <c r="K877" s="536">
        <f t="shared" si="238"/>
        <v>0</v>
      </c>
      <c r="L877" s="188"/>
      <c r="M877" s="536">
        <f t="shared" si="237"/>
        <v>0</v>
      </c>
      <c r="N877" s="534">
        <f t="shared" si="239"/>
        <v>0</v>
      </c>
      <c r="O877" s="534" t="e">
        <f>omkostninger!$K$34</f>
        <v>#DIV/0!</v>
      </c>
      <c r="P877" s="534" t="e">
        <f t="shared" si="240"/>
        <v>#DIV/0!</v>
      </c>
      <c r="Q877" s="538" t="e">
        <f t="shared" si="241"/>
        <v>#DIV/0!</v>
      </c>
    </row>
    <row r="878" spans="1:17" x14ac:dyDescent="0.2">
      <c r="A878" s="277"/>
      <c r="B878" s="174"/>
      <c r="C878" s="149"/>
      <c r="D878" s="672"/>
      <c r="E878" s="146"/>
      <c r="F878" s="534">
        <f t="shared" si="233"/>
        <v>0</v>
      </c>
      <c r="G878" s="535">
        <f t="shared" si="234"/>
        <v>0</v>
      </c>
      <c r="H878" s="534">
        <f t="shared" si="235"/>
        <v>0</v>
      </c>
      <c r="I878" s="536">
        <f t="shared" si="236"/>
        <v>0</v>
      </c>
      <c r="J878" s="183"/>
      <c r="K878" s="536">
        <f t="shared" si="238"/>
        <v>0</v>
      </c>
      <c r="L878" s="183"/>
      <c r="M878" s="536">
        <f t="shared" si="237"/>
        <v>0</v>
      </c>
      <c r="N878" s="534">
        <f t="shared" si="239"/>
        <v>0</v>
      </c>
      <c r="O878" s="534" t="e">
        <f>omkostninger!$K$34</f>
        <v>#DIV/0!</v>
      </c>
      <c r="P878" s="534" t="e">
        <f t="shared" si="240"/>
        <v>#DIV/0!</v>
      </c>
      <c r="Q878" s="538" t="e">
        <f t="shared" si="241"/>
        <v>#DIV/0!</v>
      </c>
    </row>
    <row r="879" spans="1:17" x14ac:dyDescent="0.2">
      <c r="A879" s="278"/>
      <c r="B879" s="155"/>
      <c r="C879" s="153"/>
      <c r="D879" s="673"/>
      <c r="E879" s="144"/>
      <c r="F879" s="534">
        <f t="shared" si="233"/>
        <v>0</v>
      </c>
      <c r="G879" s="535">
        <f t="shared" si="234"/>
        <v>0</v>
      </c>
      <c r="H879" s="534">
        <f t="shared" si="235"/>
        <v>0</v>
      </c>
      <c r="I879" s="536">
        <f t="shared" si="236"/>
        <v>0</v>
      </c>
      <c r="J879" s="188"/>
      <c r="K879" s="536">
        <f t="shared" si="238"/>
        <v>0</v>
      </c>
      <c r="L879" s="188"/>
      <c r="M879" s="536">
        <f t="shared" si="237"/>
        <v>0</v>
      </c>
      <c r="N879" s="534">
        <f t="shared" si="239"/>
        <v>0</v>
      </c>
      <c r="O879" s="534" t="e">
        <f>omkostninger!$K$34</f>
        <v>#DIV/0!</v>
      </c>
      <c r="P879" s="534" t="e">
        <f t="shared" si="240"/>
        <v>#DIV/0!</v>
      </c>
      <c r="Q879" s="538" t="e">
        <f t="shared" si="241"/>
        <v>#DIV/0!</v>
      </c>
    </row>
    <row r="880" spans="1:17" x14ac:dyDescent="0.2">
      <c r="A880" s="279"/>
      <c r="B880" s="185"/>
      <c r="C880" s="156"/>
      <c r="D880" s="672"/>
      <c r="E880" s="145"/>
      <c r="F880" s="534">
        <f t="shared" si="233"/>
        <v>0</v>
      </c>
      <c r="G880" s="535">
        <f t="shared" si="234"/>
        <v>0</v>
      </c>
      <c r="H880" s="534">
        <f t="shared" si="235"/>
        <v>0</v>
      </c>
      <c r="I880" s="536">
        <f t="shared" si="236"/>
        <v>0</v>
      </c>
      <c r="J880" s="539"/>
      <c r="K880" s="536">
        <f t="shared" si="238"/>
        <v>0</v>
      </c>
      <c r="L880" s="539"/>
      <c r="M880" s="536">
        <f t="shared" si="237"/>
        <v>0</v>
      </c>
      <c r="N880" s="534">
        <f t="shared" si="239"/>
        <v>0</v>
      </c>
      <c r="O880" s="534" t="e">
        <f>omkostninger!$K$34</f>
        <v>#DIV/0!</v>
      </c>
      <c r="P880" s="534" t="e">
        <f t="shared" si="240"/>
        <v>#DIV/0!</v>
      </c>
      <c r="Q880" s="538" t="e">
        <f t="shared" si="241"/>
        <v>#DIV/0!</v>
      </c>
    </row>
    <row r="881" spans="1:17" x14ac:dyDescent="0.2">
      <c r="A881" s="278"/>
      <c r="B881" s="155"/>
      <c r="C881" s="153"/>
      <c r="D881" s="673"/>
      <c r="E881" s="144"/>
      <c r="F881" s="534">
        <f t="shared" si="233"/>
        <v>0</v>
      </c>
      <c r="G881" s="535">
        <f t="shared" si="234"/>
        <v>0</v>
      </c>
      <c r="H881" s="534">
        <f t="shared" si="235"/>
        <v>0</v>
      </c>
      <c r="I881" s="536">
        <f t="shared" si="236"/>
        <v>0</v>
      </c>
      <c r="J881" s="188"/>
      <c r="K881" s="536">
        <f t="shared" si="238"/>
        <v>0</v>
      </c>
      <c r="L881" s="188"/>
      <c r="M881" s="536">
        <f t="shared" si="237"/>
        <v>0</v>
      </c>
      <c r="N881" s="534">
        <f t="shared" si="239"/>
        <v>0</v>
      </c>
      <c r="O881" s="534" t="e">
        <f>omkostninger!$K$34</f>
        <v>#DIV/0!</v>
      </c>
      <c r="P881" s="534" t="e">
        <f t="shared" si="240"/>
        <v>#DIV/0!</v>
      </c>
      <c r="Q881" s="538" t="e">
        <f t="shared" si="241"/>
        <v>#DIV/0!</v>
      </c>
    </row>
    <row r="882" spans="1:17" x14ac:dyDescent="0.2">
      <c r="A882" s="277"/>
      <c r="B882" s="185"/>
      <c r="C882" s="156"/>
      <c r="D882" s="672"/>
      <c r="E882" s="146"/>
      <c r="F882" s="534">
        <f t="shared" si="233"/>
        <v>0</v>
      </c>
      <c r="G882" s="535">
        <f t="shared" si="234"/>
        <v>0</v>
      </c>
      <c r="H882" s="534">
        <f t="shared" si="235"/>
        <v>0</v>
      </c>
      <c r="I882" s="536">
        <f t="shared" si="236"/>
        <v>0</v>
      </c>
      <c r="J882" s="183"/>
      <c r="K882" s="536">
        <f t="shared" si="238"/>
        <v>0</v>
      </c>
      <c r="L882" s="183"/>
      <c r="M882" s="536">
        <f t="shared" si="237"/>
        <v>0</v>
      </c>
      <c r="N882" s="534">
        <f t="shared" si="239"/>
        <v>0</v>
      </c>
      <c r="O882" s="534" t="e">
        <f>omkostninger!$K$34</f>
        <v>#DIV/0!</v>
      </c>
      <c r="P882" s="534" t="e">
        <f t="shared" si="240"/>
        <v>#DIV/0!</v>
      </c>
      <c r="Q882" s="538" t="e">
        <f t="shared" si="241"/>
        <v>#DIV/0!</v>
      </c>
    </row>
    <row r="883" spans="1:17" x14ac:dyDescent="0.2">
      <c r="A883" s="278"/>
      <c r="B883" s="155"/>
      <c r="C883" s="153"/>
      <c r="D883" s="673"/>
      <c r="E883" s="144"/>
      <c r="F883" s="534">
        <f t="shared" si="233"/>
        <v>0</v>
      </c>
      <c r="G883" s="535">
        <f t="shared" si="234"/>
        <v>0</v>
      </c>
      <c r="H883" s="534">
        <f t="shared" si="235"/>
        <v>0</v>
      </c>
      <c r="I883" s="536">
        <f t="shared" si="236"/>
        <v>0</v>
      </c>
      <c r="J883" s="188"/>
      <c r="K883" s="536">
        <f t="shared" si="238"/>
        <v>0</v>
      </c>
      <c r="L883" s="188"/>
      <c r="M883" s="536">
        <f t="shared" si="237"/>
        <v>0</v>
      </c>
      <c r="N883" s="534">
        <f t="shared" si="239"/>
        <v>0</v>
      </c>
      <c r="O883" s="534" t="e">
        <f>omkostninger!$K$34</f>
        <v>#DIV/0!</v>
      </c>
      <c r="P883" s="534" t="e">
        <f t="shared" si="240"/>
        <v>#DIV/0!</v>
      </c>
      <c r="Q883" s="538" t="e">
        <f t="shared" si="241"/>
        <v>#DIV/0!</v>
      </c>
    </row>
    <row r="884" spans="1:17" x14ac:dyDescent="0.2">
      <c r="A884" s="277"/>
      <c r="B884" s="174"/>
      <c r="C884" s="149"/>
      <c r="D884" s="672"/>
      <c r="E884" s="146"/>
      <c r="F884" s="534">
        <f t="shared" si="233"/>
        <v>0</v>
      </c>
      <c r="G884" s="535">
        <f t="shared" si="234"/>
        <v>0</v>
      </c>
      <c r="H884" s="534">
        <f t="shared" si="235"/>
        <v>0</v>
      </c>
      <c r="I884" s="536">
        <f t="shared" si="236"/>
        <v>0</v>
      </c>
      <c r="J884" s="183"/>
      <c r="K884" s="536">
        <f t="shared" si="238"/>
        <v>0</v>
      </c>
      <c r="L884" s="183"/>
      <c r="M884" s="536">
        <f t="shared" si="237"/>
        <v>0</v>
      </c>
      <c r="N884" s="534">
        <f t="shared" si="239"/>
        <v>0</v>
      </c>
      <c r="O884" s="534" t="e">
        <f>omkostninger!$K$34</f>
        <v>#DIV/0!</v>
      </c>
      <c r="P884" s="534" t="e">
        <f t="shared" si="240"/>
        <v>#DIV/0!</v>
      </c>
      <c r="Q884" s="538" t="e">
        <f t="shared" si="241"/>
        <v>#DIV/0!</v>
      </c>
    </row>
    <row r="885" spans="1:17" x14ac:dyDescent="0.2">
      <c r="A885" s="278"/>
      <c r="B885" s="155"/>
      <c r="C885" s="153"/>
      <c r="D885" s="673"/>
      <c r="E885" s="144"/>
      <c r="F885" s="534">
        <f t="shared" si="233"/>
        <v>0</v>
      </c>
      <c r="G885" s="535">
        <f t="shared" si="234"/>
        <v>0</v>
      </c>
      <c r="H885" s="534">
        <f t="shared" si="235"/>
        <v>0</v>
      </c>
      <c r="I885" s="536">
        <f t="shared" si="236"/>
        <v>0</v>
      </c>
      <c r="J885" s="188"/>
      <c r="K885" s="536">
        <f t="shared" si="238"/>
        <v>0</v>
      </c>
      <c r="L885" s="188"/>
      <c r="M885" s="536">
        <f t="shared" si="237"/>
        <v>0</v>
      </c>
      <c r="N885" s="534">
        <f t="shared" si="239"/>
        <v>0</v>
      </c>
      <c r="O885" s="534" t="e">
        <f>omkostninger!$K$34</f>
        <v>#DIV/0!</v>
      </c>
      <c r="P885" s="534" t="e">
        <f t="shared" si="240"/>
        <v>#DIV/0!</v>
      </c>
      <c r="Q885" s="538" t="e">
        <f t="shared" si="241"/>
        <v>#DIV/0!</v>
      </c>
    </row>
    <row r="886" spans="1:17" x14ac:dyDescent="0.2">
      <c r="A886" s="277"/>
      <c r="B886" s="174"/>
      <c r="C886" s="149"/>
      <c r="D886" s="672"/>
      <c r="E886" s="146"/>
      <c r="F886" s="534">
        <f t="shared" si="233"/>
        <v>0</v>
      </c>
      <c r="G886" s="535">
        <f t="shared" si="234"/>
        <v>0</v>
      </c>
      <c r="H886" s="534">
        <f t="shared" si="235"/>
        <v>0</v>
      </c>
      <c r="I886" s="536">
        <f t="shared" si="236"/>
        <v>0</v>
      </c>
      <c r="J886" s="183"/>
      <c r="K886" s="536">
        <f t="shared" si="238"/>
        <v>0</v>
      </c>
      <c r="L886" s="183"/>
      <c r="M886" s="536">
        <f t="shared" si="237"/>
        <v>0</v>
      </c>
      <c r="N886" s="534">
        <f t="shared" si="239"/>
        <v>0</v>
      </c>
      <c r="O886" s="534" t="e">
        <f>omkostninger!$K$34</f>
        <v>#DIV/0!</v>
      </c>
      <c r="P886" s="534" t="e">
        <f t="shared" si="240"/>
        <v>#DIV/0!</v>
      </c>
      <c r="Q886" s="538" t="e">
        <f t="shared" si="241"/>
        <v>#DIV/0!</v>
      </c>
    </row>
    <row r="887" spans="1:17" x14ac:dyDescent="0.2">
      <c r="A887" s="278"/>
      <c r="B887" s="155"/>
      <c r="C887" s="153"/>
      <c r="D887" s="673"/>
      <c r="E887" s="144"/>
      <c r="F887" s="534">
        <f t="shared" si="233"/>
        <v>0</v>
      </c>
      <c r="G887" s="535">
        <f t="shared" si="234"/>
        <v>0</v>
      </c>
      <c r="H887" s="534">
        <f t="shared" si="235"/>
        <v>0</v>
      </c>
      <c r="I887" s="536">
        <f t="shared" si="236"/>
        <v>0</v>
      </c>
      <c r="J887" s="188"/>
      <c r="K887" s="536">
        <f t="shared" si="238"/>
        <v>0</v>
      </c>
      <c r="L887" s="188"/>
      <c r="M887" s="536">
        <f t="shared" si="237"/>
        <v>0</v>
      </c>
      <c r="N887" s="534">
        <f t="shared" si="239"/>
        <v>0</v>
      </c>
      <c r="O887" s="534" t="e">
        <f>omkostninger!$K$34</f>
        <v>#DIV/0!</v>
      </c>
      <c r="P887" s="534" t="e">
        <f t="shared" si="240"/>
        <v>#DIV/0!</v>
      </c>
      <c r="Q887" s="538" t="e">
        <f t="shared" si="241"/>
        <v>#DIV/0!</v>
      </c>
    </row>
    <row r="888" spans="1:17" x14ac:dyDescent="0.2">
      <c r="A888" s="277"/>
      <c r="B888" s="174"/>
      <c r="C888" s="149"/>
      <c r="D888" s="672"/>
      <c r="E888" s="145"/>
      <c r="F888" s="534">
        <f t="shared" si="233"/>
        <v>0</v>
      </c>
      <c r="G888" s="535">
        <f t="shared" si="234"/>
        <v>0</v>
      </c>
      <c r="H888" s="534">
        <f t="shared" si="235"/>
        <v>0</v>
      </c>
      <c r="I888" s="536">
        <f t="shared" si="236"/>
        <v>0</v>
      </c>
      <c r="J888" s="539"/>
      <c r="K888" s="536">
        <f t="shared" si="238"/>
        <v>0</v>
      </c>
      <c r="L888" s="539"/>
      <c r="M888" s="536">
        <f t="shared" si="237"/>
        <v>0</v>
      </c>
      <c r="N888" s="534">
        <f t="shared" si="239"/>
        <v>0</v>
      </c>
      <c r="O888" s="534" t="e">
        <f>omkostninger!$K$34</f>
        <v>#DIV/0!</v>
      </c>
      <c r="P888" s="534" t="e">
        <f t="shared" si="240"/>
        <v>#DIV/0!</v>
      </c>
      <c r="Q888" s="538" t="e">
        <f t="shared" si="241"/>
        <v>#DIV/0!</v>
      </c>
    </row>
    <row r="889" spans="1:17" x14ac:dyDescent="0.2">
      <c r="A889" s="278"/>
      <c r="B889" s="155"/>
      <c r="C889" s="153"/>
      <c r="D889" s="673"/>
      <c r="E889" s="144"/>
      <c r="F889" s="534">
        <f t="shared" si="233"/>
        <v>0</v>
      </c>
      <c r="G889" s="535">
        <f t="shared" si="234"/>
        <v>0</v>
      </c>
      <c r="H889" s="534">
        <f t="shared" si="235"/>
        <v>0</v>
      </c>
      <c r="I889" s="536">
        <f t="shared" si="236"/>
        <v>0</v>
      </c>
      <c r="J889" s="188"/>
      <c r="K889" s="536">
        <f t="shared" si="238"/>
        <v>0</v>
      </c>
      <c r="L889" s="188"/>
      <c r="M889" s="536">
        <f t="shared" si="237"/>
        <v>0</v>
      </c>
      <c r="N889" s="534">
        <f t="shared" si="239"/>
        <v>0</v>
      </c>
      <c r="O889" s="534" t="e">
        <f>omkostninger!$K$34</f>
        <v>#DIV/0!</v>
      </c>
      <c r="P889" s="534" t="e">
        <f t="shared" si="240"/>
        <v>#DIV/0!</v>
      </c>
      <c r="Q889" s="538" t="e">
        <f t="shared" si="241"/>
        <v>#DIV/0!</v>
      </c>
    </row>
    <row r="890" spans="1:17" x14ac:dyDescent="0.2">
      <c r="A890" s="277"/>
      <c r="B890" s="174"/>
      <c r="C890" s="149"/>
      <c r="D890" s="672"/>
      <c r="E890" s="146"/>
      <c r="F890" s="534">
        <f t="shared" si="233"/>
        <v>0</v>
      </c>
      <c r="G890" s="535">
        <f t="shared" si="234"/>
        <v>0</v>
      </c>
      <c r="H890" s="534">
        <f t="shared" si="235"/>
        <v>0</v>
      </c>
      <c r="I890" s="536">
        <f t="shared" si="236"/>
        <v>0</v>
      </c>
      <c r="J890" s="183"/>
      <c r="K890" s="536">
        <f t="shared" si="238"/>
        <v>0</v>
      </c>
      <c r="L890" s="183"/>
      <c r="M890" s="536">
        <f t="shared" si="237"/>
        <v>0</v>
      </c>
      <c r="N890" s="534">
        <f t="shared" si="239"/>
        <v>0</v>
      </c>
      <c r="O890" s="534" t="e">
        <f>omkostninger!$K$34</f>
        <v>#DIV/0!</v>
      </c>
      <c r="P890" s="534" t="e">
        <f t="shared" si="240"/>
        <v>#DIV/0!</v>
      </c>
      <c r="Q890" s="538" t="e">
        <f t="shared" si="241"/>
        <v>#DIV/0!</v>
      </c>
    </row>
    <row r="891" spans="1:17" x14ac:dyDescent="0.2">
      <c r="A891" s="278"/>
      <c r="B891" s="155"/>
      <c r="C891" s="153"/>
      <c r="D891" s="673"/>
      <c r="E891" s="144"/>
      <c r="F891" s="534">
        <f t="shared" si="233"/>
        <v>0</v>
      </c>
      <c r="G891" s="535">
        <f t="shared" si="234"/>
        <v>0</v>
      </c>
      <c r="H891" s="534">
        <f t="shared" si="235"/>
        <v>0</v>
      </c>
      <c r="I891" s="536">
        <f t="shared" si="236"/>
        <v>0</v>
      </c>
      <c r="J891" s="188"/>
      <c r="K891" s="536">
        <f t="shared" si="238"/>
        <v>0</v>
      </c>
      <c r="L891" s="188"/>
      <c r="M891" s="536">
        <f t="shared" si="237"/>
        <v>0</v>
      </c>
      <c r="N891" s="534">
        <f t="shared" si="239"/>
        <v>0</v>
      </c>
      <c r="O891" s="534" t="e">
        <f>omkostninger!$K$34</f>
        <v>#DIV/0!</v>
      </c>
      <c r="P891" s="534" t="e">
        <f t="shared" si="240"/>
        <v>#DIV/0!</v>
      </c>
      <c r="Q891" s="538" t="e">
        <f t="shared" si="241"/>
        <v>#DIV/0!</v>
      </c>
    </row>
    <row r="892" spans="1:17" x14ac:dyDescent="0.2">
      <c r="A892" s="277"/>
      <c r="B892" s="174"/>
      <c r="C892" s="149"/>
      <c r="D892" s="672"/>
      <c r="E892" s="146"/>
      <c r="F892" s="534">
        <v>0</v>
      </c>
      <c r="G892" s="535">
        <f t="shared" si="234"/>
        <v>0</v>
      </c>
      <c r="H892" s="534">
        <f t="shared" si="235"/>
        <v>0</v>
      </c>
      <c r="I892" s="536">
        <f t="shared" si="236"/>
        <v>0</v>
      </c>
      <c r="J892" s="183"/>
      <c r="K892" s="536">
        <f t="shared" si="238"/>
        <v>0</v>
      </c>
      <c r="L892" s="183"/>
      <c r="M892" s="536">
        <f t="shared" si="237"/>
        <v>0</v>
      </c>
      <c r="N892" s="534">
        <f t="shared" si="239"/>
        <v>0</v>
      </c>
      <c r="O892" s="534" t="e">
        <f>omkostninger!$K$34</f>
        <v>#DIV/0!</v>
      </c>
      <c r="P892" s="534" t="e">
        <f t="shared" si="240"/>
        <v>#DIV/0!</v>
      </c>
      <c r="Q892" s="538" t="e">
        <f t="shared" si="241"/>
        <v>#DIV/0!</v>
      </c>
    </row>
    <row r="893" spans="1:17" x14ac:dyDescent="0.2">
      <c r="A893" s="278"/>
      <c r="B893" s="155"/>
      <c r="C893" s="153"/>
      <c r="D893" s="673"/>
      <c r="E893" s="144"/>
      <c r="F893" s="534">
        <f t="shared" si="233"/>
        <v>0</v>
      </c>
      <c r="G893" s="535">
        <f t="shared" si="234"/>
        <v>0</v>
      </c>
      <c r="H893" s="534">
        <f t="shared" si="235"/>
        <v>0</v>
      </c>
      <c r="I893" s="536">
        <f t="shared" si="236"/>
        <v>0</v>
      </c>
      <c r="J893" s="188"/>
      <c r="K893" s="536">
        <f t="shared" si="238"/>
        <v>0</v>
      </c>
      <c r="L893" s="188"/>
      <c r="M893" s="536">
        <f t="shared" si="237"/>
        <v>0</v>
      </c>
      <c r="N893" s="534">
        <f t="shared" si="239"/>
        <v>0</v>
      </c>
      <c r="O893" s="534" t="e">
        <f>omkostninger!$K$34</f>
        <v>#DIV/0!</v>
      </c>
      <c r="P893" s="534" t="e">
        <f t="shared" si="240"/>
        <v>#DIV/0!</v>
      </c>
      <c r="Q893" s="538" t="e">
        <f t="shared" si="241"/>
        <v>#DIV/0!</v>
      </c>
    </row>
    <row r="894" spans="1:17" x14ac:dyDescent="0.2">
      <c r="A894" s="277"/>
      <c r="B894" s="174"/>
      <c r="C894" s="149"/>
      <c r="D894" s="672"/>
      <c r="E894" s="146"/>
      <c r="F894" s="534">
        <f t="shared" si="233"/>
        <v>0</v>
      </c>
      <c r="G894" s="535">
        <f t="shared" si="234"/>
        <v>0</v>
      </c>
      <c r="H894" s="534">
        <f t="shared" si="235"/>
        <v>0</v>
      </c>
      <c r="I894" s="536">
        <f t="shared" si="236"/>
        <v>0</v>
      </c>
      <c r="J894" s="183"/>
      <c r="K894" s="536">
        <f t="shared" si="238"/>
        <v>0</v>
      </c>
      <c r="L894" s="183"/>
      <c r="M894" s="536">
        <f t="shared" si="237"/>
        <v>0</v>
      </c>
      <c r="N894" s="534">
        <f t="shared" si="239"/>
        <v>0</v>
      </c>
      <c r="O894" s="534" t="e">
        <f>omkostninger!$K$34</f>
        <v>#DIV/0!</v>
      </c>
      <c r="P894" s="534" t="e">
        <f t="shared" si="240"/>
        <v>#DIV/0!</v>
      </c>
      <c r="Q894" s="538" t="e">
        <f t="shared" si="241"/>
        <v>#DIV/0!</v>
      </c>
    </row>
    <row r="895" spans="1:17" x14ac:dyDescent="0.2">
      <c r="A895" s="278"/>
      <c r="B895" s="155"/>
      <c r="C895" s="153"/>
      <c r="D895" s="673"/>
      <c r="E895" s="144"/>
      <c r="F895" s="534">
        <f t="shared" si="233"/>
        <v>0</v>
      </c>
      <c r="G895" s="535">
        <f t="shared" si="234"/>
        <v>0</v>
      </c>
      <c r="H895" s="534">
        <f t="shared" si="235"/>
        <v>0</v>
      </c>
      <c r="I895" s="536">
        <f t="shared" si="236"/>
        <v>0</v>
      </c>
      <c r="J895" s="188"/>
      <c r="K895" s="536">
        <f t="shared" si="238"/>
        <v>0</v>
      </c>
      <c r="L895" s="188"/>
      <c r="M895" s="536">
        <f t="shared" si="237"/>
        <v>0</v>
      </c>
      <c r="N895" s="534">
        <f t="shared" si="239"/>
        <v>0</v>
      </c>
      <c r="O895" s="534" t="e">
        <f>omkostninger!$K$34</f>
        <v>#DIV/0!</v>
      </c>
      <c r="P895" s="534" t="e">
        <f t="shared" si="240"/>
        <v>#DIV/0!</v>
      </c>
      <c r="Q895" s="538" t="e">
        <f t="shared" si="241"/>
        <v>#DIV/0!</v>
      </c>
    </row>
    <row r="896" spans="1:17" x14ac:dyDescent="0.2">
      <c r="A896" s="277"/>
      <c r="B896" s="174"/>
      <c r="C896" s="158"/>
      <c r="D896" s="674"/>
      <c r="E896" s="145"/>
      <c r="F896" s="534">
        <f t="shared" si="233"/>
        <v>0</v>
      </c>
      <c r="G896" s="535">
        <f t="shared" si="234"/>
        <v>0</v>
      </c>
      <c r="H896" s="534">
        <f t="shared" si="235"/>
        <v>0</v>
      </c>
      <c r="I896" s="536">
        <f t="shared" si="236"/>
        <v>0</v>
      </c>
      <c r="J896" s="539"/>
      <c r="K896" s="536">
        <f t="shared" si="238"/>
        <v>0</v>
      </c>
      <c r="L896" s="539"/>
      <c r="M896" s="536">
        <f t="shared" si="237"/>
        <v>0</v>
      </c>
      <c r="N896" s="534">
        <f t="shared" si="239"/>
        <v>0</v>
      </c>
      <c r="O896" s="534" t="e">
        <f>omkostninger!$K$34</f>
        <v>#DIV/0!</v>
      </c>
      <c r="P896" s="534" t="e">
        <f t="shared" si="240"/>
        <v>#DIV/0!</v>
      </c>
      <c r="Q896" s="538" t="e">
        <f t="shared" si="241"/>
        <v>#DIV/0!</v>
      </c>
    </row>
    <row r="897" spans="1:17" x14ac:dyDescent="0.2">
      <c r="A897" s="278"/>
      <c r="B897" s="155"/>
      <c r="C897" s="153"/>
      <c r="D897" s="673"/>
      <c r="E897" s="144"/>
      <c r="F897" s="534">
        <f t="shared" si="233"/>
        <v>0</v>
      </c>
      <c r="G897" s="535">
        <f t="shared" si="234"/>
        <v>0</v>
      </c>
      <c r="H897" s="534">
        <f t="shared" si="235"/>
        <v>0</v>
      </c>
      <c r="I897" s="536">
        <f t="shared" si="236"/>
        <v>0</v>
      </c>
      <c r="J897" s="188"/>
      <c r="K897" s="536">
        <f t="shared" si="238"/>
        <v>0</v>
      </c>
      <c r="L897" s="188"/>
      <c r="M897" s="536">
        <f t="shared" si="237"/>
        <v>0</v>
      </c>
      <c r="N897" s="534">
        <f t="shared" si="239"/>
        <v>0</v>
      </c>
      <c r="O897" s="534" t="e">
        <f>omkostninger!$K$34</f>
        <v>#DIV/0!</v>
      </c>
      <c r="P897" s="534" t="e">
        <f t="shared" si="240"/>
        <v>#DIV/0!</v>
      </c>
      <c r="Q897" s="538" t="e">
        <f t="shared" si="241"/>
        <v>#DIV/0!</v>
      </c>
    </row>
    <row r="898" spans="1:17" ht="13.5" thickBot="1" x14ac:dyDescent="0.25">
      <c r="A898" s="277"/>
      <c r="B898" s="174"/>
      <c r="C898" s="149"/>
      <c r="D898" s="672"/>
      <c r="E898" s="146"/>
      <c r="F898" s="534">
        <f t="shared" si="233"/>
        <v>0</v>
      </c>
      <c r="G898" s="535">
        <f t="shared" si="234"/>
        <v>0</v>
      </c>
      <c r="H898" s="534">
        <f t="shared" si="235"/>
        <v>0</v>
      </c>
      <c r="I898" s="536">
        <f t="shared" si="236"/>
        <v>0</v>
      </c>
      <c r="J898" s="183"/>
      <c r="K898" s="536">
        <f>SUM(D898*J898)</f>
        <v>0</v>
      </c>
      <c r="L898" s="183"/>
      <c r="M898" s="536">
        <f t="shared" si="237"/>
        <v>0</v>
      </c>
      <c r="N898" s="534">
        <f>SUM(G898+H898+I898+K898+M898)</f>
        <v>0</v>
      </c>
      <c r="O898" s="534" t="e">
        <f>omkostninger!$K$34</f>
        <v>#DIV/0!</v>
      </c>
      <c r="P898" s="534" t="e">
        <f t="shared" si="240"/>
        <v>#DIV/0!</v>
      </c>
      <c r="Q898" s="538" t="e">
        <f t="shared" si="241"/>
        <v>#DIV/0!</v>
      </c>
    </row>
    <row r="899" spans="1:17" ht="13.5" thickBot="1" x14ac:dyDescent="0.25">
      <c r="A899" s="133" t="s">
        <v>37</v>
      </c>
      <c r="B899" s="118"/>
      <c r="C899" s="119"/>
      <c r="D899" s="675"/>
      <c r="E899" s="120"/>
      <c r="F899" s="361">
        <f>SUM(F874:F898)</f>
        <v>0</v>
      </c>
      <c r="G899" s="361">
        <f>SUM(G874:G898)</f>
        <v>0</v>
      </c>
      <c r="H899" s="361">
        <f>SUM(H874:H898)</f>
        <v>0</v>
      </c>
      <c r="I899" s="361">
        <f>SUM(I874:I898)</f>
        <v>0</v>
      </c>
      <c r="J899" s="577"/>
      <c r="K899" s="361">
        <f>SUM(K874:K898)</f>
        <v>0</v>
      </c>
      <c r="L899" s="577"/>
      <c r="M899" s="361">
        <f>SUM(M874:M898)</f>
        <v>0</v>
      </c>
      <c r="N899" s="361">
        <f>SUM(N874:N898)</f>
        <v>0</v>
      </c>
      <c r="O899" s="360"/>
      <c r="P899" s="361" t="e">
        <f>SUM(P874:P898)</f>
        <v>#DIV/0!</v>
      </c>
      <c r="Q899" s="578"/>
    </row>
    <row r="900" spans="1:17" ht="48.75" customHeight="1" thickTop="1" x14ac:dyDescent="0.2">
      <c r="D900" s="666"/>
      <c r="E900" s="103"/>
      <c r="F900" s="103"/>
      <c r="G900" s="103"/>
      <c r="H900" s="103"/>
      <c r="I900" s="103"/>
      <c r="J900" s="557"/>
      <c r="K900" s="557"/>
      <c r="L900" s="557"/>
      <c r="M900" s="557"/>
      <c r="N900" s="557"/>
      <c r="O900" s="557"/>
      <c r="P900" s="557"/>
      <c r="Q900" s="557"/>
    </row>
    <row r="901" spans="1:17" ht="13.5" thickBot="1" x14ac:dyDescent="0.25">
      <c r="D901" s="666"/>
      <c r="E901" s="103"/>
      <c r="F901" s="103"/>
      <c r="G901" s="103"/>
      <c r="H901" s="103"/>
      <c r="I901" s="103"/>
      <c r="J901" s="557"/>
      <c r="K901" s="557"/>
      <c r="L901" s="557"/>
      <c r="M901" s="557"/>
      <c r="N901" s="557"/>
      <c r="O901" s="557"/>
      <c r="P901" s="557"/>
      <c r="Q901" s="557"/>
    </row>
    <row r="902" spans="1:17" ht="21.75" thickTop="1" thickBot="1" x14ac:dyDescent="0.35">
      <c r="A902" s="328" t="s">
        <v>170</v>
      </c>
      <c r="B902" s="137" t="s">
        <v>18</v>
      </c>
      <c r="C902" s="137"/>
      <c r="D902" s="667"/>
      <c r="E902" s="692"/>
      <c r="F902" s="692"/>
      <c r="G902" s="692"/>
      <c r="H902" s="692"/>
      <c r="I902" s="692"/>
      <c r="J902" s="558"/>
      <c r="K902" s="605" t="s">
        <v>57</v>
      </c>
      <c r="L902" s="559"/>
      <c r="M902" s="606" t="s">
        <v>56</v>
      </c>
      <c r="N902" s="560"/>
      <c r="O902" s="603"/>
      <c r="P902" s="562" t="s">
        <v>110</v>
      </c>
      <c r="Q902" s="563"/>
    </row>
    <row r="903" spans="1:17" x14ac:dyDescent="0.2">
      <c r="A903" s="127"/>
      <c r="B903" s="7"/>
      <c r="C903" s="7"/>
      <c r="D903" s="665"/>
      <c r="E903" s="690"/>
      <c r="F903" s="691"/>
      <c r="G903" s="691"/>
      <c r="H903" s="691"/>
      <c r="I903" s="691"/>
      <c r="J903" s="556"/>
      <c r="K903" s="556"/>
      <c r="L903" s="556"/>
      <c r="M903" s="556"/>
      <c r="N903" s="564"/>
      <c r="O903" s="564"/>
      <c r="P903" s="607"/>
      <c r="Q903" s="565"/>
    </row>
    <row r="904" spans="1:17" ht="13.5" thickBot="1" x14ac:dyDescent="0.25">
      <c r="A904" s="128"/>
      <c r="B904" s="12"/>
      <c r="C904" s="12"/>
      <c r="D904" s="668"/>
      <c r="E904" s="694"/>
      <c r="F904" s="695"/>
      <c r="G904" s="695"/>
      <c r="H904" s="695"/>
      <c r="I904" s="695"/>
      <c r="J904" s="566"/>
      <c r="K904" s="566"/>
      <c r="L904" s="566"/>
      <c r="M904" s="566"/>
      <c r="N904" s="566"/>
      <c r="O904" s="566"/>
      <c r="P904" s="608"/>
      <c r="Q904" s="567"/>
    </row>
    <row r="905" spans="1:17" x14ac:dyDescent="0.2">
      <c r="A905" s="127"/>
      <c r="B905" s="7"/>
      <c r="C905" s="7"/>
      <c r="D905" s="665"/>
      <c r="E905" s="750" t="s">
        <v>0</v>
      </c>
      <c r="F905" s="751"/>
      <c r="G905" s="751"/>
      <c r="H905" s="751"/>
      <c r="I905" s="752"/>
      <c r="J905" s="744" t="s">
        <v>1</v>
      </c>
      <c r="K905" s="756"/>
      <c r="L905" s="744" t="s">
        <v>2</v>
      </c>
      <c r="M905" s="756"/>
      <c r="N905" s="564"/>
      <c r="O905" s="564"/>
      <c r="P905" s="744" t="s">
        <v>3</v>
      </c>
      <c r="Q905" s="745"/>
    </row>
    <row r="906" spans="1:17" ht="13.5" thickBot="1" x14ac:dyDescent="0.25">
      <c r="A906" s="128"/>
      <c r="B906" s="12"/>
      <c r="C906" s="12"/>
      <c r="D906" s="668"/>
      <c r="E906" s="753"/>
      <c r="F906" s="754"/>
      <c r="G906" s="754"/>
      <c r="H906" s="754"/>
      <c r="I906" s="755"/>
      <c r="J906" s="757"/>
      <c r="K906" s="758"/>
      <c r="L906" s="757"/>
      <c r="M906" s="758"/>
      <c r="N906" s="566"/>
      <c r="O906" s="566"/>
      <c r="P906" s="746"/>
      <c r="Q906" s="776"/>
    </row>
    <row r="907" spans="1:17" ht="13.5" thickBot="1" x14ac:dyDescent="0.25">
      <c r="A907" s="130"/>
      <c r="B907" s="36"/>
      <c r="C907" s="36"/>
      <c r="D907" s="669"/>
      <c r="E907" s="693"/>
      <c r="F907" s="693"/>
      <c r="G907" s="693"/>
      <c r="H907" s="693"/>
      <c r="I907" s="693"/>
      <c r="J907" s="553"/>
      <c r="K907" s="553"/>
      <c r="L907" s="553"/>
      <c r="M907" s="553"/>
      <c r="N907" s="553"/>
      <c r="O907" s="553"/>
      <c r="P907" s="609"/>
      <c r="Q907" s="610"/>
    </row>
    <row r="908" spans="1:17" x14ac:dyDescent="0.2">
      <c r="A908" s="131" t="s">
        <v>4</v>
      </c>
      <c r="B908" s="748" t="s">
        <v>5</v>
      </c>
      <c r="C908" s="15"/>
      <c r="D908" s="670"/>
      <c r="E908" s="696"/>
      <c r="F908" s="697" t="s">
        <v>19</v>
      </c>
      <c r="G908" s="697" t="s">
        <v>21</v>
      </c>
      <c r="H908" s="697" t="s">
        <v>59</v>
      </c>
      <c r="I908" s="698" t="s">
        <v>9</v>
      </c>
      <c r="J908" s="569"/>
      <c r="K908" s="571" t="s">
        <v>10</v>
      </c>
      <c r="L908" s="569"/>
      <c r="M908" s="571" t="s">
        <v>11</v>
      </c>
      <c r="N908" s="570" t="s">
        <v>22</v>
      </c>
      <c r="O908" s="594" t="s">
        <v>29</v>
      </c>
      <c r="P908" s="611" t="s">
        <v>23</v>
      </c>
      <c r="Q908" s="612"/>
    </row>
    <row r="909" spans="1:17" ht="13.5" thickBot="1" x14ac:dyDescent="0.25">
      <c r="A909" s="132" t="s">
        <v>13</v>
      </c>
      <c r="B909" s="749"/>
      <c r="C909" s="17"/>
      <c r="D909" s="671"/>
      <c r="E909" s="699"/>
      <c r="F909" s="700" t="s">
        <v>20</v>
      </c>
      <c r="G909" s="700" t="s">
        <v>20</v>
      </c>
      <c r="H909" s="704">
        <f>$H$8</f>
        <v>0</v>
      </c>
      <c r="I909" s="705">
        <f>$I$8</f>
        <v>0</v>
      </c>
      <c r="J909" s="573"/>
      <c r="K909" s="575"/>
      <c r="L909" s="573"/>
      <c r="M909" s="575" t="s">
        <v>17</v>
      </c>
      <c r="N909" s="574" t="s">
        <v>16</v>
      </c>
      <c r="O909" s="595"/>
      <c r="P909" s="613" t="s">
        <v>16</v>
      </c>
      <c r="Q909" s="614"/>
    </row>
    <row r="910" spans="1:17" ht="13.5" thickBot="1" x14ac:dyDescent="0.25">
      <c r="A910" s="162"/>
      <c r="B910" s="148"/>
      <c r="C910" s="18"/>
      <c r="D910" s="681"/>
      <c r="E910" s="19"/>
      <c r="F910" s="541"/>
      <c r="G910" s="541"/>
      <c r="H910" s="541"/>
      <c r="I910" s="541"/>
      <c r="J910" s="540"/>
      <c r="K910" s="541"/>
      <c r="L910" s="540"/>
      <c r="M910" s="541"/>
      <c r="N910" s="541"/>
      <c r="O910" s="543"/>
      <c r="P910" s="541"/>
      <c r="Q910" s="616"/>
    </row>
    <row r="911" spans="1:17" ht="13.5" thickBot="1" x14ac:dyDescent="0.25">
      <c r="A911" s="163" t="s">
        <v>52</v>
      </c>
      <c r="B911" s="155"/>
      <c r="C911" s="77"/>
      <c r="D911" s="682"/>
      <c r="E911" s="21"/>
      <c r="F911" s="541">
        <f>SUM(F34)</f>
        <v>0</v>
      </c>
      <c r="G911" s="541">
        <f>SUM(G34)</f>
        <v>0</v>
      </c>
      <c r="H911" s="541">
        <f>SUM(H34)</f>
        <v>0</v>
      </c>
      <c r="I911" s="541">
        <f>SUM(I34)</f>
        <v>0</v>
      </c>
      <c r="J911" s="618"/>
      <c r="K911" s="541">
        <f>SUM(K34)</f>
        <v>0</v>
      </c>
      <c r="L911" s="618"/>
      <c r="M911" s="541">
        <f>SUM(M34)</f>
        <v>0</v>
      </c>
      <c r="N911" s="541">
        <f>SUM(N34)</f>
        <v>0</v>
      </c>
      <c r="O911" s="543" t="e">
        <f>P911-N911</f>
        <v>#DIV/0!</v>
      </c>
      <c r="P911" s="541" t="e">
        <f>SUM(P34)</f>
        <v>#DIV/0!</v>
      </c>
      <c r="Q911" s="619"/>
    </row>
    <row r="912" spans="1:17" x14ac:dyDescent="0.2">
      <c r="A912" s="162"/>
      <c r="B912" s="174"/>
      <c r="C912" s="78"/>
      <c r="D912" s="681"/>
      <c r="E912" s="19"/>
      <c r="F912" s="534"/>
      <c r="G912" s="534"/>
      <c r="H912" s="534"/>
      <c r="I912" s="536"/>
      <c r="J912" s="615"/>
      <c r="K912" s="536"/>
      <c r="L912" s="615"/>
      <c r="M912" s="536"/>
      <c r="N912" s="620"/>
      <c r="O912" s="621"/>
      <c r="P912" s="622"/>
      <c r="Q912" s="623"/>
    </row>
    <row r="913" spans="1:17" x14ac:dyDescent="0.2">
      <c r="A913" s="163" t="s">
        <v>53</v>
      </c>
      <c r="B913" s="155"/>
      <c r="C913" s="77"/>
      <c r="D913" s="682"/>
      <c r="E913" s="21"/>
      <c r="F913" s="624">
        <f>SUM(F73)</f>
        <v>0</v>
      </c>
      <c r="G913" s="624">
        <f>SUM(G73)</f>
        <v>0</v>
      </c>
      <c r="H913" s="624">
        <f>SUM(H73)</f>
        <v>0</v>
      </c>
      <c r="I913" s="625">
        <f>SUM(I73)</f>
        <v>0</v>
      </c>
      <c r="J913" s="617"/>
      <c r="K913" s="625">
        <f>SUM(K73)</f>
        <v>0</v>
      </c>
      <c r="L913" s="617"/>
      <c r="M913" s="625">
        <f>SUM(M73)</f>
        <v>0</v>
      </c>
      <c r="N913" s="626">
        <f>SUM(N73)</f>
        <v>0</v>
      </c>
      <c r="O913" s="543" t="e">
        <f>P913-N913</f>
        <v>#DIV/0!</v>
      </c>
      <c r="P913" s="627" t="e">
        <f>SUM(P73)</f>
        <v>#DIV/0!</v>
      </c>
      <c r="Q913" s="628"/>
    </row>
    <row r="914" spans="1:17" ht="13.5" thickBot="1" x14ac:dyDescent="0.25">
      <c r="A914" s="162"/>
      <c r="B914" s="174"/>
      <c r="C914" s="78"/>
      <c r="D914" s="681"/>
      <c r="E914" s="19"/>
      <c r="F914" s="534"/>
      <c r="G914" s="534"/>
      <c r="H914" s="534"/>
      <c r="I914" s="536"/>
      <c r="J914" s="615"/>
      <c r="K914" s="536"/>
      <c r="L914" s="615"/>
      <c r="M914" s="536"/>
      <c r="N914" s="620"/>
      <c r="O914" s="537"/>
      <c r="P914" s="622"/>
      <c r="Q914" s="629"/>
    </row>
    <row r="915" spans="1:17" ht="13.5" thickBot="1" x14ac:dyDescent="0.25">
      <c r="A915" s="163" t="s">
        <v>54</v>
      </c>
      <c r="B915" s="155"/>
      <c r="C915" s="77"/>
      <c r="D915" s="682"/>
      <c r="E915" s="21"/>
      <c r="F915" s="541">
        <f>SUM(F110)</f>
        <v>0</v>
      </c>
      <c r="G915" s="541">
        <f>SUM(G110)</f>
        <v>0</v>
      </c>
      <c r="H915" s="541">
        <f>SUM(H110)</f>
        <v>0</v>
      </c>
      <c r="I915" s="541">
        <f>SUM(I110)</f>
        <v>0</v>
      </c>
      <c r="J915" s="617"/>
      <c r="K915" s="541">
        <f>SUM(K110)</f>
        <v>0</v>
      </c>
      <c r="L915" s="617"/>
      <c r="M915" s="541">
        <f>SUM(M110)</f>
        <v>0</v>
      </c>
      <c r="N915" s="541">
        <f>SUM(N110)</f>
        <v>0</v>
      </c>
      <c r="O915" s="543" t="e">
        <f>P915-N915</f>
        <v>#DIV/0!</v>
      </c>
      <c r="P915" s="541" t="e">
        <f>SUM(P110)</f>
        <v>#DIV/0!</v>
      </c>
      <c r="Q915" s="629"/>
    </row>
    <row r="916" spans="1:17" ht="13.5" thickBot="1" x14ac:dyDescent="0.25">
      <c r="A916" s="162"/>
      <c r="B916" s="174"/>
      <c r="C916" s="78"/>
      <c r="D916" s="683"/>
      <c r="E916" s="22"/>
      <c r="F916" s="631"/>
      <c r="G916" s="631"/>
      <c r="H916" s="631"/>
      <c r="I916" s="632"/>
      <c r="J916" s="630"/>
      <c r="K916" s="632"/>
      <c r="L916" s="630"/>
      <c r="M916" s="632"/>
      <c r="N916" s="633"/>
      <c r="O916" s="634"/>
      <c r="P916" s="635"/>
      <c r="Q916" s="636"/>
    </row>
    <row r="917" spans="1:17" ht="13.5" thickBot="1" x14ac:dyDescent="0.25">
      <c r="A917" s="163" t="s">
        <v>72</v>
      </c>
      <c r="B917" s="155"/>
      <c r="C917" s="77"/>
      <c r="D917" s="682"/>
      <c r="E917" s="21"/>
      <c r="F917" s="541">
        <f>SUM(F147)</f>
        <v>0</v>
      </c>
      <c r="G917" s="541">
        <f>SUM(G147)</f>
        <v>0</v>
      </c>
      <c r="H917" s="541">
        <f>SUM(H147)</f>
        <v>0</v>
      </c>
      <c r="I917" s="541">
        <f>SUM(I147)</f>
        <v>0</v>
      </c>
      <c r="J917" s="617"/>
      <c r="K917" s="541">
        <f>SUM(K147)</f>
        <v>0</v>
      </c>
      <c r="L917" s="617"/>
      <c r="M917" s="541">
        <f>SUM(M147)</f>
        <v>0</v>
      </c>
      <c r="N917" s="541">
        <f>SUM(N147)</f>
        <v>0</v>
      </c>
      <c r="O917" s="543" t="e">
        <f>P917-N917</f>
        <v>#DIV/0!</v>
      </c>
      <c r="P917" s="541" t="e">
        <f>SUM(P147)</f>
        <v>#DIV/0!</v>
      </c>
      <c r="Q917" s="637"/>
    </row>
    <row r="918" spans="1:17" ht="13.5" thickBot="1" x14ac:dyDescent="0.25">
      <c r="A918" s="162"/>
      <c r="B918" s="174"/>
      <c r="C918" s="78"/>
      <c r="D918" s="681"/>
      <c r="E918" s="19"/>
      <c r="F918" s="534"/>
      <c r="G918" s="534"/>
      <c r="H918" s="534"/>
      <c r="I918" s="536"/>
      <c r="J918" s="615"/>
      <c r="K918" s="536"/>
      <c r="L918" s="615"/>
      <c r="M918" s="536"/>
      <c r="N918" s="620"/>
      <c r="O918" s="537"/>
      <c r="P918" s="622"/>
      <c r="Q918" s="636"/>
    </row>
    <row r="919" spans="1:17" ht="13.5" thickBot="1" x14ac:dyDescent="0.25">
      <c r="A919" s="163" t="s">
        <v>73</v>
      </c>
      <c r="B919" s="175"/>
      <c r="C919" s="77"/>
      <c r="D919" s="682"/>
      <c r="E919" s="21"/>
      <c r="F919" s="541">
        <f>SUM(F186)</f>
        <v>0</v>
      </c>
      <c r="G919" s="541">
        <f>SUM(G186)</f>
        <v>0</v>
      </c>
      <c r="H919" s="541">
        <f>SUM(H186)</f>
        <v>0</v>
      </c>
      <c r="I919" s="541">
        <f>SUM(I186)</f>
        <v>0</v>
      </c>
      <c r="J919" s="617"/>
      <c r="K919" s="541">
        <f>SUM(K186)</f>
        <v>0</v>
      </c>
      <c r="L919" s="617"/>
      <c r="M919" s="541">
        <f>SUM(M186)</f>
        <v>0</v>
      </c>
      <c r="N919" s="541">
        <f>SUM(N186)</f>
        <v>0</v>
      </c>
      <c r="O919" s="543" t="e">
        <f>P919-N919</f>
        <v>#DIV/0!</v>
      </c>
      <c r="P919" s="541" t="e">
        <f>SUM(P186)</f>
        <v>#DIV/0!</v>
      </c>
      <c r="Q919" s="637"/>
    </row>
    <row r="920" spans="1:17" ht="13.5" thickBot="1" x14ac:dyDescent="0.25">
      <c r="A920" s="162"/>
      <c r="B920" s="174"/>
      <c r="C920" s="78"/>
      <c r="D920" s="683"/>
      <c r="E920" s="22"/>
      <c r="F920" s="631"/>
      <c r="G920" s="631"/>
      <c r="H920" s="631"/>
      <c r="I920" s="632"/>
      <c r="J920" s="630"/>
      <c r="K920" s="632"/>
      <c r="L920" s="630"/>
      <c r="M920" s="632"/>
      <c r="N920" s="633"/>
      <c r="O920" s="634"/>
      <c r="P920" s="638"/>
      <c r="Q920" s="639"/>
    </row>
    <row r="921" spans="1:17" ht="13.5" thickBot="1" x14ac:dyDescent="0.25">
      <c r="A921" s="163" t="s">
        <v>74</v>
      </c>
      <c r="B921" s="155"/>
      <c r="C921" s="77"/>
      <c r="D921" s="682"/>
      <c r="E921" s="21"/>
      <c r="F921" s="541">
        <f>SUM(F223)</f>
        <v>0</v>
      </c>
      <c r="G921" s="541">
        <f>SUM(G223)</f>
        <v>0</v>
      </c>
      <c r="H921" s="541">
        <f>SUM(H223)</f>
        <v>0</v>
      </c>
      <c r="I921" s="541">
        <f>SUM(I223)</f>
        <v>0</v>
      </c>
      <c r="J921" s="617"/>
      <c r="K921" s="541">
        <f>SUM(K223)</f>
        <v>0</v>
      </c>
      <c r="L921" s="617"/>
      <c r="M921" s="541">
        <f>SUM(M223)</f>
        <v>0</v>
      </c>
      <c r="N921" s="541">
        <f>SUM(N223)</f>
        <v>0</v>
      </c>
      <c r="O921" s="543" t="e">
        <f>P921-N921</f>
        <v>#DIV/0!</v>
      </c>
      <c r="P921" s="541" t="e">
        <f>SUM(P223)</f>
        <v>#DIV/0!</v>
      </c>
      <c r="Q921" s="637"/>
    </row>
    <row r="922" spans="1:17" ht="13.5" thickBot="1" x14ac:dyDescent="0.25">
      <c r="A922" s="162"/>
      <c r="B922" s="174"/>
      <c r="C922" s="78"/>
      <c r="D922" s="681"/>
      <c r="E922" s="19"/>
      <c r="F922" s="534"/>
      <c r="G922" s="534"/>
      <c r="H922" s="534"/>
      <c r="I922" s="536"/>
      <c r="J922" s="615"/>
      <c r="K922" s="536"/>
      <c r="L922" s="615"/>
      <c r="M922" s="536"/>
      <c r="N922" s="620"/>
      <c r="O922" s="537"/>
      <c r="P922" s="640"/>
      <c r="Q922" s="639"/>
    </row>
    <row r="923" spans="1:17" ht="13.5" thickBot="1" x14ac:dyDescent="0.25">
      <c r="A923" s="163" t="s">
        <v>75</v>
      </c>
      <c r="B923" s="176"/>
      <c r="C923" s="79"/>
      <c r="D923" s="684"/>
      <c r="E923" s="74"/>
      <c r="F923" s="541">
        <f>SUM(F260)</f>
        <v>0</v>
      </c>
      <c r="G923" s="541">
        <f>SUM(G260)</f>
        <v>0</v>
      </c>
      <c r="H923" s="541">
        <f>SUM(H260)</f>
        <v>0</v>
      </c>
      <c r="I923" s="541">
        <f>SUM(I260)</f>
        <v>0</v>
      </c>
      <c r="J923" s="617"/>
      <c r="K923" s="541">
        <f>SUM(K260)</f>
        <v>0</v>
      </c>
      <c r="L923" s="617"/>
      <c r="M923" s="541">
        <f>SUM(M260)</f>
        <v>0</v>
      </c>
      <c r="N923" s="541">
        <f>SUM(N260)</f>
        <v>0</v>
      </c>
      <c r="O923" s="543" t="e">
        <f>P923-N923</f>
        <v>#DIV/0!</v>
      </c>
      <c r="P923" s="541" t="e">
        <f>SUM(P260)</f>
        <v>#DIV/0!</v>
      </c>
      <c r="Q923" s="642"/>
    </row>
    <row r="924" spans="1:17" ht="13.5" thickBot="1" x14ac:dyDescent="0.25">
      <c r="A924" s="169"/>
      <c r="B924" s="178"/>
      <c r="C924" s="52"/>
      <c r="D924" s="685"/>
      <c r="E924" s="75"/>
      <c r="F924" s="644"/>
      <c r="G924" s="644"/>
      <c r="H924" s="644"/>
      <c r="I924" s="645"/>
      <c r="J924" s="622"/>
      <c r="K924" s="646"/>
      <c r="L924" s="647"/>
      <c r="M924" s="645"/>
      <c r="N924" s="648"/>
      <c r="O924" s="621"/>
      <c r="P924" s="649"/>
      <c r="Q924" s="636"/>
    </row>
    <row r="925" spans="1:17" ht="13.5" thickBot="1" x14ac:dyDescent="0.25">
      <c r="A925" s="163" t="s">
        <v>76</v>
      </c>
      <c r="B925" s="180"/>
      <c r="C925" s="53"/>
      <c r="D925" s="684"/>
      <c r="E925" s="76"/>
      <c r="F925" s="541">
        <f>SUM(F299)</f>
        <v>0</v>
      </c>
      <c r="G925" s="541">
        <f>SUM(G299)</f>
        <v>0</v>
      </c>
      <c r="H925" s="541">
        <f>SUM(H299)</f>
        <v>0</v>
      </c>
      <c r="I925" s="541">
        <f>SUM(I299)</f>
        <v>0</v>
      </c>
      <c r="J925" s="617"/>
      <c r="K925" s="541">
        <f>SUM(K299)</f>
        <v>0</v>
      </c>
      <c r="L925" s="617"/>
      <c r="M925" s="541">
        <f>SUM(M299)</f>
        <v>0</v>
      </c>
      <c r="N925" s="541">
        <f>SUM(N299)</f>
        <v>0</v>
      </c>
      <c r="O925" s="543" t="e">
        <f>P925-N925</f>
        <v>#DIV/0!</v>
      </c>
      <c r="P925" s="541" t="e">
        <f>SUM(P299)</f>
        <v>#DIV/0!</v>
      </c>
      <c r="Q925" s="650"/>
    </row>
    <row r="926" spans="1:17" ht="13.5" thickBot="1" x14ac:dyDescent="0.25">
      <c r="A926" s="169"/>
      <c r="B926" s="178"/>
      <c r="C926" s="52"/>
      <c r="D926" s="685"/>
      <c r="E926" s="75"/>
      <c r="F926" s="534"/>
      <c r="G926" s="534"/>
      <c r="H926" s="534"/>
      <c r="I926" s="536"/>
      <c r="J926" s="643"/>
      <c r="K926" s="536"/>
      <c r="L926" s="643"/>
      <c r="M926" s="536"/>
      <c r="N926" s="648"/>
      <c r="O926" s="621"/>
      <c r="P926" s="651"/>
      <c r="Q926" s="636"/>
    </row>
    <row r="927" spans="1:17" ht="13.5" thickBot="1" x14ac:dyDescent="0.25">
      <c r="A927" s="163" t="s">
        <v>94</v>
      </c>
      <c r="B927" s="155"/>
      <c r="C927" s="77"/>
      <c r="D927" s="682"/>
      <c r="E927" s="21"/>
      <c r="F927" s="541">
        <f>SUM(F336)</f>
        <v>0</v>
      </c>
      <c r="G927" s="541">
        <f>SUM(G336)</f>
        <v>0</v>
      </c>
      <c r="H927" s="541">
        <f>SUM(H336)</f>
        <v>0</v>
      </c>
      <c r="I927" s="541">
        <f>SUM(I336)</f>
        <v>0</v>
      </c>
      <c r="J927" s="618"/>
      <c r="K927" s="541">
        <f>SUM(K336)</f>
        <v>0</v>
      </c>
      <c r="L927" s="618"/>
      <c r="M927" s="541">
        <f>SUM(M336)</f>
        <v>0</v>
      </c>
      <c r="N927" s="541">
        <f>SUM(N336)</f>
        <v>0</v>
      </c>
      <c r="O927" s="543" t="e">
        <f>P927-N927</f>
        <v>#DIV/0!</v>
      </c>
      <c r="P927" s="541" t="e">
        <f>SUM(P336)</f>
        <v>#DIV/0!</v>
      </c>
      <c r="Q927" s="636"/>
    </row>
    <row r="928" spans="1:17" x14ac:dyDescent="0.2">
      <c r="A928" s="162"/>
      <c r="B928" s="174"/>
      <c r="C928" s="78"/>
      <c r="D928" s="681"/>
      <c r="E928" s="19"/>
      <c r="F928" s="534"/>
      <c r="G928" s="534"/>
      <c r="H928" s="534"/>
      <c r="I928" s="536"/>
      <c r="J928" s="615"/>
      <c r="K928" s="536"/>
      <c r="L928" s="615"/>
      <c r="M928" s="536"/>
      <c r="N928" s="620"/>
      <c r="O928" s="621"/>
      <c r="P928" s="622"/>
      <c r="Q928" s="636"/>
    </row>
    <row r="929" spans="1:18" x14ac:dyDescent="0.2">
      <c r="A929" s="163" t="s">
        <v>95</v>
      </c>
      <c r="B929" s="155"/>
      <c r="C929" s="77"/>
      <c r="D929" s="682"/>
      <c r="E929" s="21"/>
      <c r="F929" s="627">
        <f>SUM(F373)</f>
        <v>0</v>
      </c>
      <c r="G929" s="627">
        <f>SUM(G373)</f>
        <v>0</v>
      </c>
      <c r="H929" s="627">
        <f>SUM(H373)</f>
        <v>0</v>
      </c>
      <c r="I929" s="627">
        <f>SUM(I373)</f>
        <v>0</v>
      </c>
      <c r="J929" s="617"/>
      <c r="K929" s="627">
        <f>SUM(K373)</f>
        <v>0</v>
      </c>
      <c r="L929" s="617"/>
      <c r="M929" s="627">
        <f>SUM(M373)</f>
        <v>0</v>
      </c>
      <c r="N929" s="652">
        <f>SUM(N373)</f>
        <v>0</v>
      </c>
      <c r="O929" s="543" t="e">
        <f>P929-N929</f>
        <v>#DIV/0!</v>
      </c>
      <c r="P929" s="627" t="e">
        <f>SUM(P373)</f>
        <v>#DIV/0!</v>
      </c>
      <c r="Q929" s="636"/>
    </row>
    <row r="930" spans="1:18" ht="13.5" thickBot="1" x14ac:dyDescent="0.25">
      <c r="A930" s="162"/>
      <c r="B930" s="174"/>
      <c r="C930" s="78"/>
      <c r="D930" s="681"/>
      <c r="E930" s="19"/>
      <c r="F930" s="534"/>
      <c r="G930" s="534"/>
      <c r="H930" s="534"/>
      <c r="I930" s="536"/>
      <c r="J930" s="615"/>
      <c r="K930" s="536"/>
      <c r="L930" s="615"/>
      <c r="M930" s="536"/>
      <c r="N930" s="620"/>
      <c r="O930" s="537"/>
      <c r="P930" s="622"/>
      <c r="Q930" s="636"/>
    </row>
    <row r="931" spans="1:18" ht="13.5" thickBot="1" x14ac:dyDescent="0.25">
      <c r="A931" s="163" t="s">
        <v>96</v>
      </c>
      <c r="B931" s="155"/>
      <c r="C931" s="77"/>
      <c r="D931" s="682"/>
      <c r="E931" s="21"/>
      <c r="F931" s="541">
        <f>SUM(F412)</f>
        <v>0</v>
      </c>
      <c r="G931" s="541">
        <f>SUM(G412)</f>
        <v>0</v>
      </c>
      <c r="H931" s="541">
        <f>SUM(H412)</f>
        <v>0</v>
      </c>
      <c r="I931" s="541">
        <f>SUM(I412)</f>
        <v>0</v>
      </c>
      <c r="J931" s="617"/>
      <c r="K931" s="541">
        <f>SUM(K412)</f>
        <v>0</v>
      </c>
      <c r="L931" s="617"/>
      <c r="M931" s="541">
        <f>SUM(M412)</f>
        <v>0</v>
      </c>
      <c r="N931" s="541">
        <f>SUM(N412)</f>
        <v>0</v>
      </c>
      <c r="O931" s="543" t="e">
        <f>P931-N931</f>
        <v>#DIV/0!</v>
      </c>
      <c r="P931" s="541" t="e">
        <f>SUM(P412)</f>
        <v>#DIV/0!</v>
      </c>
      <c r="Q931" s="636"/>
      <c r="R931" s="103"/>
    </row>
    <row r="932" spans="1:18" ht="13.5" thickBot="1" x14ac:dyDescent="0.25">
      <c r="A932" s="162"/>
      <c r="B932" s="174"/>
      <c r="C932" s="78"/>
      <c r="D932" s="683"/>
      <c r="E932" s="22"/>
      <c r="F932" s="534"/>
      <c r="G932" s="631"/>
      <c r="H932" s="631"/>
      <c r="I932" s="632"/>
      <c r="J932" s="630"/>
      <c r="K932" s="632"/>
      <c r="L932" s="630"/>
      <c r="M932" s="632"/>
      <c r="N932" s="633"/>
      <c r="O932" s="634"/>
      <c r="P932" s="635"/>
      <c r="Q932" s="636"/>
    </row>
    <row r="933" spans="1:18" ht="13.5" thickBot="1" x14ac:dyDescent="0.25">
      <c r="A933" s="163" t="s">
        <v>97</v>
      </c>
      <c r="B933" s="155"/>
      <c r="C933" s="77"/>
      <c r="D933" s="682"/>
      <c r="E933" s="21"/>
      <c r="F933" s="541">
        <f>SUM(F448)</f>
        <v>0</v>
      </c>
      <c r="G933" s="541">
        <f>SUM(G448)</f>
        <v>0</v>
      </c>
      <c r="H933" s="541">
        <f>SUM(H448)</f>
        <v>0</v>
      </c>
      <c r="I933" s="541">
        <f>SUM(I448)</f>
        <v>0</v>
      </c>
      <c r="J933" s="617"/>
      <c r="K933" s="541">
        <f>SUM(K448)</f>
        <v>0</v>
      </c>
      <c r="L933" s="617"/>
      <c r="M933" s="541">
        <f>SUM(M448)</f>
        <v>0</v>
      </c>
      <c r="N933" s="541">
        <f>SUM(N448)</f>
        <v>0</v>
      </c>
      <c r="O933" s="543" t="e">
        <f>P933-N933</f>
        <v>#DIV/0!</v>
      </c>
      <c r="P933" s="541" t="e">
        <f>SUM(P448)</f>
        <v>#DIV/0!</v>
      </c>
      <c r="Q933" s="636"/>
    </row>
    <row r="934" spans="1:18" ht="13.5" thickBot="1" x14ac:dyDescent="0.25">
      <c r="A934" s="162"/>
      <c r="B934" s="174"/>
      <c r="C934" s="78"/>
      <c r="D934" s="681"/>
      <c r="E934" s="19"/>
      <c r="F934" s="534"/>
      <c r="G934" s="534"/>
      <c r="H934" s="534"/>
      <c r="I934" s="536"/>
      <c r="J934" s="615"/>
      <c r="K934" s="536"/>
      <c r="L934" s="615"/>
      <c r="M934" s="536"/>
      <c r="N934" s="620"/>
      <c r="O934" s="537"/>
      <c r="P934" s="622"/>
      <c r="Q934" s="636"/>
    </row>
    <row r="935" spans="1:18" ht="13.5" thickBot="1" x14ac:dyDescent="0.25">
      <c r="A935" s="163" t="s">
        <v>98</v>
      </c>
      <c r="B935" s="155"/>
      <c r="C935" s="77"/>
      <c r="D935" s="682"/>
      <c r="E935" s="21"/>
      <c r="F935" s="541">
        <f>SUM(F484)</f>
        <v>0</v>
      </c>
      <c r="G935" s="541">
        <f>SUM(G484)</f>
        <v>0</v>
      </c>
      <c r="H935" s="541">
        <f>SUM(H484)</f>
        <v>0</v>
      </c>
      <c r="I935" s="541">
        <f>SUM(I484)</f>
        <v>0</v>
      </c>
      <c r="J935" s="617"/>
      <c r="K935" s="541">
        <f>SUM(K484)</f>
        <v>0</v>
      </c>
      <c r="L935" s="617"/>
      <c r="M935" s="541">
        <f>SUM(M484)</f>
        <v>0</v>
      </c>
      <c r="N935" s="541">
        <f>SUM(N484)</f>
        <v>0</v>
      </c>
      <c r="O935" s="543" t="e">
        <f>P935-N935</f>
        <v>#DIV/0!</v>
      </c>
      <c r="P935" s="541" t="e">
        <f>SUM(P484)</f>
        <v>#DIV/0!</v>
      </c>
      <c r="Q935" s="636"/>
    </row>
    <row r="936" spans="1:18" ht="13.5" thickBot="1" x14ac:dyDescent="0.25">
      <c r="A936" s="162"/>
      <c r="B936" s="174"/>
      <c r="C936" s="78"/>
      <c r="D936" s="683"/>
      <c r="E936" s="22"/>
      <c r="F936" s="631"/>
      <c r="G936" s="631"/>
      <c r="H936" s="631"/>
      <c r="I936" s="632"/>
      <c r="J936" s="630"/>
      <c r="K936" s="632"/>
      <c r="L936" s="630"/>
      <c r="M936" s="632"/>
      <c r="N936" s="633"/>
      <c r="O936" s="634"/>
      <c r="P936" s="638"/>
      <c r="Q936" s="636"/>
    </row>
    <row r="937" spans="1:18" ht="13.5" thickBot="1" x14ac:dyDescent="0.25">
      <c r="A937" s="163" t="s">
        <v>99</v>
      </c>
      <c r="B937" s="155"/>
      <c r="C937" s="77"/>
      <c r="D937" s="682"/>
      <c r="E937" s="21"/>
      <c r="F937" s="541">
        <f>SUM(F523)</f>
        <v>0</v>
      </c>
      <c r="G937" s="541">
        <f>SUM(G523)</f>
        <v>0</v>
      </c>
      <c r="H937" s="541">
        <f>SUM(H523)</f>
        <v>0</v>
      </c>
      <c r="I937" s="541">
        <f>SUM(I523)</f>
        <v>0</v>
      </c>
      <c r="J937" s="617"/>
      <c r="K937" s="541">
        <f>SUM(K523)</f>
        <v>0</v>
      </c>
      <c r="L937" s="617"/>
      <c r="M937" s="541">
        <f>SUM(M523)</f>
        <v>0</v>
      </c>
      <c r="N937" s="541">
        <f>SUM(N523)</f>
        <v>0</v>
      </c>
      <c r="O937" s="543" t="e">
        <f>P937-N937</f>
        <v>#DIV/0!</v>
      </c>
      <c r="P937" s="541" t="e">
        <f>SUM(P523)</f>
        <v>#DIV/0!</v>
      </c>
      <c r="Q937" s="636"/>
    </row>
    <row r="938" spans="1:18" ht="13.5" thickBot="1" x14ac:dyDescent="0.25">
      <c r="A938" s="162"/>
      <c r="B938" s="174"/>
      <c r="C938" s="78"/>
      <c r="D938" s="681"/>
      <c r="E938" s="19"/>
      <c r="F938" s="534"/>
      <c r="G938" s="534"/>
      <c r="H938" s="534"/>
      <c r="I938" s="536"/>
      <c r="J938" s="615"/>
      <c r="K938" s="536"/>
      <c r="L938" s="615"/>
      <c r="M938" s="536"/>
      <c r="N938" s="620"/>
      <c r="O938" s="537"/>
      <c r="P938" s="640"/>
      <c r="Q938" s="636"/>
    </row>
    <row r="939" spans="1:18" ht="13.5" thickBot="1" x14ac:dyDescent="0.25">
      <c r="A939" s="163" t="s">
        <v>100</v>
      </c>
      <c r="B939" s="155"/>
      <c r="C939" s="79"/>
      <c r="D939" s="684"/>
      <c r="E939" s="74"/>
      <c r="F939" s="541">
        <f>SUM(F560)</f>
        <v>0</v>
      </c>
      <c r="G939" s="541">
        <f>SUM(G560)</f>
        <v>0</v>
      </c>
      <c r="H939" s="541">
        <f>SUM(H560)</f>
        <v>0</v>
      </c>
      <c r="I939" s="541">
        <f>SUM(I560)</f>
        <v>0</v>
      </c>
      <c r="J939" s="617"/>
      <c r="K939" s="541">
        <f>SUM(K560)</f>
        <v>0</v>
      </c>
      <c r="L939" s="617"/>
      <c r="M939" s="541">
        <f>SUM(M560)</f>
        <v>0</v>
      </c>
      <c r="N939" s="541">
        <f>SUM(N560)</f>
        <v>0</v>
      </c>
      <c r="O939" s="543" t="e">
        <f>P939-N939</f>
        <v>#DIV/0!</v>
      </c>
      <c r="P939" s="541" t="e">
        <f>SUM(P560)</f>
        <v>#DIV/0!</v>
      </c>
      <c r="Q939" s="653"/>
    </row>
    <row r="940" spans="1:18" ht="13.5" thickBot="1" x14ac:dyDescent="0.25">
      <c r="A940" s="169"/>
      <c r="B940" s="178"/>
      <c r="C940" s="52"/>
      <c r="D940" s="685"/>
      <c r="E940" s="75"/>
      <c r="F940" s="644"/>
      <c r="G940" s="644"/>
      <c r="H940" s="644"/>
      <c r="I940" s="645"/>
      <c r="J940" s="622"/>
      <c r="K940" s="646"/>
      <c r="L940" s="647"/>
      <c r="M940" s="645"/>
      <c r="N940" s="648"/>
      <c r="O940" s="621"/>
      <c r="P940" s="649"/>
      <c r="Q940" s="654"/>
    </row>
    <row r="941" spans="1:18" ht="13.5" thickBot="1" x14ac:dyDescent="0.25">
      <c r="A941" s="163" t="s">
        <v>101</v>
      </c>
      <c r="B941" s="155"/>
      <c r="C941" s="53"/>
      <c r="D941" s="684"/>
      <c r="E941" s="76"/>
      <c r="F941" s="541">
        <f>SUM(F597)</f>
        <v>0</v>
      </c>
      <c r="G941" s="541">
        <f>SUM(G597)</f>
        <v>0</v>
      </c>
      <c r="H941" s="541">
        <f>SUM(H597)</f>
        <v>0</v>
      </c>
      <c r="I941" s="541">
        <f>SUM(I597)</f>
        <v>0</v>
      </c>
      <c r="J941" s="617"/>
      <c r="K941" s="541">
        <f>SUM(K597)</f>
        <v>0</v>
      </c>
      <c r="L941" s="617"/>
      <c r="M941" s="541">
        <f>SUM(M597)</f>
        <v>0</v>
      </c>
      <c r="N941" s="541">
        <f>SUM(N597)</f>
        <v>0</v>
      </c>
      <c r="O941" s="543" t="e">
        <f>P941-N941</f>
        <v>#DIV/0!</v>
      </c>
      <c r="P941" s="541" t="e">
        <f>SUM(P597)</f>
        <v>#DIV/0!</v>
      </c>
      <c r="Q941" s="568"/>
    </row>
    <row r="942" spans="1:18" ht="13.5" thickBot="1" x14ac:dyDescent="0.25">
      <c r="A942" s="169"/>
      <c r="B942" s="178"/>
      <c r="C942" s="52"/>
      <c r="D942" s="685"/>
      <c r="E942" s="75"/>
      <c r="F942" s="644"/>
      <c r="G942" s="644"/>
      <c r="H942" s="644"/>
      <c r="I942" s="645"/>
      <c r="J942" s="622"/>
      <c r="K942" s="646"/>
      <c r="L942" s="647"/>
      <c r="M942" s="645"/>
      <c r="N942" s="648"/>
      <c r="O942" s="621"/>
      <c r="P942" s="649"/>
      <c r="Q942" s="568"/>
    </row>
    <row r="943" spans="1:18" ht="13.5" thickBot="1" x14ac:dyDescent="0.25">
      <c r="A943" s="163" t="s">
        <v>102</v>
      </c>
      <c r="B943" s="155"/>
      <c r="C943" s="77"/>
      <c r="D943" s="682"/>
      <c r="E943" s="21"/>
      <c r="F943" s="541">
        <f>SUM(F636)</f>
        <v>0</v>
      </c>
      <c r="G943" s="541">
        <f>SUM(G636)</f>
        <v>0</v>
      </c>
      <c r="H943" s="541">
        <f>SUM(H636)</f>
        <v>0</v>
      </c>
      <c r="I943" s="541">
        <f>SUM(I636)</f>
        <v>0</v>
      </c>
      <c r="J943" s="618"/>
      <c r="K943" s="541">
        <f>SUM(K636)</f>
        <v>0</v>
      </c>
      <c r="L943" s="618"/>
      <c r="M943" s="541">
        <f>SUM(M636)</f>
        <v>0</v>
      </c>
      <c r="N943" s="541">
        <f>SUM(N636)</f>
        <v>0</v>
      </c>
      <c r="O943" s="543" t="e">
        <f>P943-N943</f>
        <v>#DIV/0!</v>
      </c>
      <c r="P943" s="541" t="e">
        <f>SUM(P636)</f>
        <v>#DIV/0!</v>
      </c>
      <c r="Q943" s="568"/>
    </row>
    <row r="944" spans="1:18" x14ac:dyDescent="0.2">
      <c r="A944" s="162"/>
      <c r="B944" s="174"/>
      <c r="C944" s="78"/>
      <c r="D944" s="681"/>
      <c r="E944" s="19"/>
      <c r="F944" s="534"/>
      <c r="G944" s="534"/>
      <c r="H944" s="534"/>
      <c r="I944" s="536"/>
      <c r="J944" s="615"/>
      <c r="K944" s="625"/>
      <c r="L944" s="615"/>
      <c r="M944" s="536"/>
      <c r="N944" s="620"/>
      <c r="O944" s="621"/>
      <c r="P944" s="622"/>
      <c r="Q944" s="568"/>
    </row>
    <row r="945" spans="1:18" x14ac:dyDescent="0.2">
      <c r="A945" s="163" t="s">
        <v>103</v>
      </c>
      <c r="B945" s="155"/>
      <c r="C945" s="77"/>
      <c r="D945" s="682"/>
      <c r="E945" s="21"/>
      <c r="F945" s="627">
        <f>SUM(F673)</f>
        <v>0</v>
      </c>
      <c r="G945" s="627">
        <f>SUM(G673)</f>
        <v>0</v>
      </c>
      <c r="H945" s="627">
        <f>SUM(H673)</f>
        <v>0</v>
      </c>
      <c r="I945" s="627">
        <f>SUM(I673)</f>
        <v>0</v>
      </c>
      <c r="J945" s="617"/>
      <c r="K945" s="627">
        <f>SUM(K673)</f>
        <v>0</v>
      </c>
      <c r="L945" s="617"/>
      <c r="M945" s="627">
        <f>SUM(M673)</f>
        <v>0</v>
      </c>
      <c r="N945" s="652">
        <f>SUM(N673)</f>
        <v>0</v>
      </c>
      <c r="O945" s="543" t="e">
        <f>P945-N945</f>
        <v>#DIV/0!</v>
      </c>
      <c r="P945" s="627" t="e">
        <f>SUM(P673)</f>
        <v>#DIV/0!</v>
      </c>
      <c r="Q945" s="568"/>
      <c r="R945" s="103"/>
    </row>
    <row r="946" spans="1:18" ht="13.5" thickBot="1" x14ac:dyDescent="0.25">
      <c r="A946" s="162"/>
      <c r="B946" s="174"/>
      <c r="C946" s="78"/>
      <c r="D946" s="681"/>
      <c r="E946" s="19"/>
      <c r="F946" s="534"/>
      <c r="G946" s="534"/>
      <c r="H946" s="534"/>
      <c r="I946" s="536"/>
      <c r="J946" s="615"/>
      <c r="K946" s="536"/>
      <c r="L946" s="615"/>
      <c r="M946" s="536"/>
      <c r="N946" s="620"/>
      <c r="O946" s="537"/>
      <c r="P946" s="622"/>
      <c r="Q946" s="568"/>
    </row>
    <row r="947" spans="1:18" ht="13.5" thickBot="1" x14ac:dyDescent="0.25">
      <c r="A947" s="163" t="s">
        <v>104</v>
      </c>
      <c r="B947" s="155"/>
      <c r="C947" s="77"/>
      <c r="D947" s="682"/>
      <c r="E947" s="21"/>
      <c r="F947" s="541">
        <f>SUM(F710)</f>
        <v>0</v>
      </c>
      <c r="G947" s="541">
        <f>SUM(G710)</f>
        <v>0</v>
      </c>
      <c r="H947" s="541">
        <f>SUM(H710)</f>
        <v>0</v>
      </c>
      <c r="I947" s="541">
        <f>SUM(I710)</f>
        <v>0</v>
      </c>
      <c r="J947" s="617"/>
      <c r="K947" s="541">
        <f>SUM(K710)</f>
        <v>0</v>
      </c>
      <c r="L947" s="617"/>
      <c r="M947" s="541">
        <f>SUM(M710)</f>
        <v>0</v>
      </c>
      <c r="N947" s="541">
        <f>SUM(N710)</f>
        <v>0</v>
      </c>
      <c r="O947" s="543" t="e">
        <f>P947-N947</f>
        <v>#DIV/0!</v>
      </c>
      <c r="P947" s="541" t="e">
        <f>SUM(P710)</f>
        <v>#DIV/0!</v>
      </c>
      <c r="Q947" s="568"/>
    </row>
    <row r="948" spans="1:18" ht="13.5" thickBot="1" x14ac:dyDescent="0.25">
      <c r="A948" s="162"/>
      <c r="B948" s="174"/>
      <c r="C948" s="78"/>
      <c r="D948" s="683"/>
      <c r="E948" s="22"/>
      <c r="F948" s="631"/>
      <c r="G948" s="631"/>
      <c r="H948" s="631"/>
      <c r="I948" s="632"/>
      <c r="J948" s="630"/>
      <c r="K948" s="632"/>
      <c r="L948" s="630"/>
      <c r="M948" s="632"/>
      <c r="N948" s="633"/>
      <c r="O948" s="634"/>
      <c r="P948" s="635"/>
      <c r="Q948" s="568"/>
    </row>
    <row r="949" spans="1:18" ht="13.5" thickBot="1" x14ac:dyDescent="0.25">
      <c r="A949" s="163" t="s">
        <v>105</v>
      </c>
      <c r="B949" s="155"/>
      <c r="C949" s="77"/>
      <c r="D949" s="682"/>
      <c r="E949" s="21"/>
      <c r="F949" s="541">
        <f>SUM(F749)</f>
        <v>0</v>
      </c>
      <c r="G949" s="541">
        <f>SUM(G749)</f>
        <v>0</v>
      </c>
      <c r="H949" s="541">
        <f>SUM(H749)</f>
        <v>0</v>
      </c>
      <c r="I949" s="541">
        <f>SUM(I749)</f>
        <v>0</v>
      </c>
      <c r="J949" s="617"/>
      <c r="K949" s="541">
        <f>SUM(K749)</f>
        <v>0</v>
      </c>
      <c r="L949" s="617"/>
      <c r="M949" s="541">
        <f>SUM(M749)</f>
        <v>0</v>
      </c>
      <c r="N949" s="541">
        <f>SUM(N749)</f>
        <v>0</v>
      </c>
      <c r="O949" s="543" t="e">
        <f>P949-N949</f>
        <v>#DIV/0!</v>
      </c>
      <c r="P949" s="541" t="e">
        <f>SUM(P749)</f>
        <v>#DIV/0!</v>
      </c>
      <c r="Q949" s="568"/>
    </row>
    <row r="950" spans="1:18" ht="13.5" thickBot="1" x14ac:dyDescent="0.25">
      <c r="A950" s="162"/>
      <c r="B950" s="174"/>
      <c r="C950" s="78"/>
      <c r="D950" s="681"/>
      <c r="E950" s="19"/>
      <c r="F950" s="534"/>
      <c r="G950" s="534"/>
      <c r="H950" s="534"/>
      <c r="I950" s="536"/>
      <c r="J950" s="615"/>
      <c r="K950" s="536"/>
      <c r="L950" s="615"/>
      <c r="M950" s="536"/>
      <c r="N950" s="620"/>
      <c r="O950" s="537"/>
      <c r="P950" s="622"/>
      <c r="Q950" s="568"/>
    </row>
    <row r="951" spans="1:18" ht="13.5" thickBot="1" x14ac:dyDescent="0.25">
      <c r="A951" s="163" t="s">
        <v>106</v>
      </c>
      <c r="B951" s="155"/>
      <c r="C951" s="77"/>
      <c r="D951" s="682"/>
      <c r="E951" s="21"/>
      <c r="F951" s="541">
        <f>SUM(F786)</f>
        <v>0</v>
      </c>
      <c r="G951" s="541">
        <f>SUM(G786)</f>
        <v>0</v>
      </c>
      <c r="H951" s="541">
        <f>SUM(H786)</f>
        <v>0</v>
      </c>
      <c r="I951" s="541">
        <f>SUM(I786)</f>
        <v>0</v>
      </c>
      <c r="J951" s="617"/>
      <c r="K951" s="541">
        <f>SUM(K786)</f>
        <v>0</v>
      </c>
      <c r="L951" s="617"/>
      <c r="M951" s="541">
        <f>SUM(M786)</f>
        <v>0</v>
      </c>
      <c r="N951" s="541">
        <f>SUM(N786)</f>
        <v>0</v>
      </c>
      <c r="O951" s="543" t="e">
        <f>P951-N951</f>
        <v>#DIV/0!</v>
      </c>
      <c r="P951" s="541" t="e">
        <f>SUM(P786)</f>
        <v>#DIV/0!</v>
      </c>
      <c r="Q951" s="568"/>
      <c r="R951" s="103"/>
    </row>
    <row r="952" spans="1:18" ht="13.5" thickBot="1" x14ac:dyDescent="0.25">
      <c r="A952" s="162"/>
      <c r="B952" s="174"/>
      <c r="C952" s="78"/>
      <c r="D952" s="683"/>
      <c r="E952" s="22"/>
      <c r="F952" s="631"/>
      <c r="G952" s="631"/>
      <c r="H952" s="631"/>
      <c r="I952" s="632"/>
      <c r="J952" s="630"/>
      <c r="K952" s="632"/>
      <c r="L952" s="630"/>
      <c r="M952" s="632"/>
      <c r="N952" s="633"/>
      <c r="O952" s="634"/>
      <c r="P952" s="638"/>
      <c r="Q952" s="568"/>
    </row>
    <row r="953" spans="1:18" ht="13.5" thickBot="1" x14ac:dyDescent="0.25">
      <c r="A953" s="163" t="s">
        <v>107</v>
      </c>
      <c r="B953" s="155"/>
      <c r="C953" s="77"/>
      <c r="D953" s="682"/>
      <c r="E953" s="21"/>
      <c r="F953" s="541">
        <f>SUM(F823)</f>
        <v>0</v>
      </c>
      <c r="G953" s="541">
        <f>SUM(G823)</f>
        <v>0</v>
      </c>
      <c r="H953" s="541">
        <f>SUM(H823)</f>
        <v>0</v>
      </c>
      <c r="I953" s="541">
        <f>SUM(I823)</f>
        <v>0</v>
      </c>
      <c r="J953" s="617"/>
      <c r="K953" s="541">
        <f>SUM(K823)</f>
        <v>0</v>
      </c>
      <c r="L953" s="617"/>
      <c r="M953" s="541">
        <f>SUM(M823)</f>
        <v>0</v>
      </c>
      <c r="N953" s="541">
        <f>SUM(N823)</f>
        <v>0</v>
      </c>
      <c r="O953" s="543" t="e">
        <f>P953-N953</f>
        <v>#DIV/0!</v>
      </c>
      <c r="P953" s="541" t="e">
        <f>SUM(P823)</f>
        <v>#DIV/0!</v>
      </c>
      <c r="Q953" s="568"/>
    </row>
    <row r="954" spans="1:18" ht="13.5" thickBot="1" x14ac:dyDescent="0.25">
      <c r="A954" s="162"/>
      <c r="B954" s="174"/>
      <c r="C954" s="78"/>
      <c r="D954" s="681"/>
      <c r="E954" s="19"/>
      <c r="F954" s="534"/>
      <c r="G954" s="534"/>
      <c r="H954" s="534"/>
      <c r="I954" s="536"/>
      <c r="J954" s="615"/>
      <c r="K954" s="536"/>
      <c r="L954" s="615"/>
      <c r="M954" s="536"/>
      <c r="N954" s="620"/>
      <c r="O954" s="537"/>
      <c r="P954" s="640"/>
      <c r="Q954" s="568"/>
    </row>
    <row r="955" spans="1:18" ht="13.5" thickBot="1" x14ac:dyDescent="0.25">
      <c r="A955" s="163" t="s">
        <v>108</v>
      </c>
      <c r="B955" s="176"/>
      <c r="C955" s="79"/>
      <c r="D955" s="684"/>
      <c r="E955" s="74"/>
      <c r="F955" s="541">
        <f>SUM(F862)</f>
        <v>0</v>
      </c>
      <c r="G955" s="541">
        <f>SUM(G862)</f>
        <v>0</v>
      </c>
      <c r="H955" s="541">
        <f>SUM(H862)</f>
        <v>0</v>
      </c>
      <c r="I955" s="541">
        <f>SUM(I862)</f>
        <v>0</v>
      </c>
      <c r="J955" s="617"/>
      <c r="K955" s="541">
        <f>SUM(K862)</f>
        <v>0</v>
      </c>
      <c r="L955" s="617"/>
      <c r="M955" s="541">
        <f>SUM(M862)</f>
        <v>0</v>
      </c>
      <c r="N955" s="541">
        <f>SUM(N862)</f>
        <v>0</v>
      </c>
      <c r="O955" s="543" t="e">
        <f>P955-N955</f>
        <v>#DIV/0!</v>
      </c>
      <c r="P955" s="541" t="e">
        <f>SUM(P862)</f>
        <v>#DIV/0!</v>
      </c>
      <c r="Q955" s="568"/>
      <c r="R955" s="103"/>
    </row>
    <row r="956" spans="1:18" ht="13.5" thickBot="1" x14ac:dyDescent="0.25">
      <c r="A956" s="169"/>
      <c r="B956" s="178"/>
      <c r="C956" s="52"/>
      <c r="D956" s="685"/>
      <c r="E956" s="75"/>
      <c r="F956" s="644"/>
      <c r="G956" s="644"/>
      <c r="H956" s="644"/>
      <c r="I956" s="645"/>
      <c r="J956" s="622"/>
      <c r="K956" s="646"/>
      <c r="L956" s="647"/>
      <c r="M956" s="645"/>
      <c r="N956" s="648"/>
      <c r="O956" s="621"/>
      <c r="P956" s="649"/>
      <c r="Q956" s="568"/>
    </row>
    <row r="957" spans="1:18" ht="13.5" thickBot="1" x14ac:dyDescent="0.25">
      <c r="A957" s="163" t="s">
        <v>109</v>
      </c>
      <c r="B957" s="176"/>
      <c r="C957" s="53"/>
      <c r="D957" s="684"/>
      <c r="E957" s="76"/>
      <c r="F957" s="541">
        <f>SUM(F899)</f>
        <v>0</v>
      </c>
      <c r="G957" s="541">
        <f>SUM(G899)</f>
        <v>0</v>
      </c>
      <c r="H957" s="541">
        <f>SUM(H899)</f>
        <v>0</v>
      </c>
      <c r="I957" s="541">
        <f>SUM(I899)</f>
        <v>0</v>
      </c>
      <c r="J957" s="641"/>
      <c r="K957" s="541">
        <f>SUM(K899)</f>
        <v>0</v>
      </c>
      <c r="L957" s="641"/>
      <c r="M957" s="541">
        <f>SUM(M899)</f>
        <v>0</v>
      </c>
      <c r="N957" s="541">
        <f>SUM(N899)</f>
        <v>0</v>
      </c>
      <c r="O957" s="543" t="e">
        <f>P957-N957</f>
        <v>#DIV/0!</v>
      </c>
      <c r="P957" s="541" t="e">
        <f>SUM(P899)</f>
        <v>#DIV/0!</v>
      </c>
      <c r="Q957" s="568"/>
      <c r="R957" s="103"/>
    </row>
    <row r="958" spans="1:18" ht="13.5" thickBot="1" x14ac:dyDescent="0.25">
      <c r="A958" s="280"/>
      <c r="B958" s="195"/>
      <c r="C958" s="68"/>
      <c r="D958" s="686"/>
      <c r="E958" s="703"/>
      <c r="F958" s="656"/>
      <c r="G958" s="656"/>
      <c r="H958" s="656"/>
      <c r="I958" s="656"/>
      <c r="J958" s="655"/>
      <c r="K958" s="656"/>
      <c r="L958" s="655"/>
      <c r="M958" s="656"/>
      <c r="N958" s="656"/>
      <c r="O958" s="655"/>
      <c r="P958" s="656"/>
      <c r="Q958" s="568"/>
    </row>
    <row r="959" spans="1:18" ht="13.5" thickBot="1" x14ac:dyDescent="0.25">
      <c r="A959" s="271" t="s">
        <v>111</v>
      </c>
      <c r="B959" s="281"/>
      <c r="C959" s="272"/>
      <c r="D959" s="687"/>
      <c r="E959" s="273"/>
      <c r="F959" s="361">
        <f>SUM(F911:F958)</f>
        <v>0</v>
      </c>
      <c r="G959" s="361">
        <f>SUM(G911:G958)</f>
        <v>0</v>
      </c>
      <c r="H959" s="361">
        <f>SUM(H911:H958)</f>
        <v>0</v>
      </c>
      <c r="I959" s="361">
        <f>SUM(I911:I958)</f>
        <v>0</v>
      </c>
      <c r="J959" s="362"/>
      <c r="K959" s="361">
        <f>SUM(K911:K958)</f>
        <v>0</v>
      </c>
      <c r="L959" s="362"/>
      <c r="M959" s="361">
        <f>SUM(M911:M958)</f>
        <v>0</v>
      </c>
      <c r="N959" s="361">
        <f>SUM(N911:N958)</f>
        <v>0</v>
      </c>
      <c r="O959" s="360" t="e">
        <f>P959-N959</f>
        <v>#DIV/0!</v>
      </c>
      <c r="P959" s="361" t="e">
        <f>SUM(P911:P958)</f>
        <v>#DIV/0!</v>
      </c>
      <c r="Q959" s="657"/>
    </row>
    <row r="960" spans="1:18" ht="13.5" thickTop="1" x14ac:dyDescent="0.2"/>
    <row r="961" spans="14:16" x14ac:dyDescent="0.2">
      <c r="O961" s="106"/>
      <c r="P961" s="105"/>
    </row>
    <row r="962" spans="14:16" x14ac:dyDescent="0.2">
      <c r="O962" s="106"/>
      <c r="P962" s="104"/>
    </row>
    <row r="963" spans="14:16" x14ac:dyDescent="0.2">
      <c r="O963" s="106"/>
      <c r="P963" s="105"/>
    </row>
    <row r="964" spans="14:16" x14ac:dyDescent="0.2">
      <c r="O964" s="106"/>
      <c r="P964" s="104"/>
    </row>
    <row r="965" spans="14:16" x14ac:dyDescent="0.2">
      <c r="O965" s="106"/>
      <c r="P965" s="105"/>
    </row>
    <row r="966" spans="14:16" x14ac:dyDescent="0.2">
      <c r="O966" s="106"/>
      <c r="P966" s="104"/>
    </row>
    <row r="967" spans="14:16" x14ac:dyDescent="0.2">
      <c r="O967" s="106"/>
      <c r="P967" s="105"/>
    </row>
    <row r="968" spans="14:16" x14ac:dyDescent="0.2">
      <c r="O968" s="106"/>
      <c r="P968" s="104"/>
    </row>
    <row r="969" spans="14:16" x14ac:dyDescent="0.2">
      <c r="O969" s="106"/>
      <c r="P969" s="105"/>
    </row>
    <row r="970" spans="14:16" x14ac:dyDescent="0.2">
      <c r="O970" s="106"/>
      <c r="P970" s="104"/>
    </row>
    <row r="971" spans="14:16" x14ac:dyDescent="0.2">
      <c r="O971" s="106"/>
      <c r="P971" s="105"/>
    </row>
    <row r="972" spans="14:16" x14ac:dyDescent="0.2">
      <c r="O972" s="106"/>
      <c r="P972" s="104"/>
    </row>
    <row r="973" spans="14:16" x14ac:dyDescent="0.2">
      <c r="O973" s="106"/>
      <c r="P973" s="105"/>
    </row>
    <row r="974" spans="14:16" x14ac:dyDescent="0.2">
      <c r="N974" s="104"/>
      <c r="O974" s="104"/>
      <c r="P974" s="104"/>
    </row>
  </sheetData>
  <sheetProtection password="C48E" sheet="1" formatCells="0" formatColumns="0" formatRows="0" insertRows="0" insertHyperlinks="0" deleteRows="0" sort="0" autoFilter="0" pivotTables="0"/>
  <mergeCells count="129">
    <mergeCell ref="P869:Q870"/>
    <mergeCell ref="B872:B873"/>
    <mergeCell ref="B835:B836"/>
    <mergeCell ref="E869:I870"/>
    <mergeCell ref="J869:K870"/>
    <mergeCell ref="L869:M870"/>
    <mergeCell ref="B796:B797"/>
    <mergeCell ref="E832:I833"/>
    <mergeCell ref="J832:K833"/>
    <mergeCell ref="L832:M833"/>
    <mergeCell ref="P832:Q833"/>
    <mergeCell ref="F1:H1"/>
    <mergeCell ref="I1:L1"/>
    <mergeCell ref="O2:P2"/>
    <mergeCell ref="O3:P3"/>
    <mergeCell ref="B759:B760"/>
    <mergeCell ref="E793:I794"/>
    <mergeCell ref="J793:K794"/>
    <mergeCell ref="L793:M794"/>
    <mergeCell ref="P719:Q720"/>
    <mergeCell ref="B722:B723"/>
    <mergeCell ref="E756:I757"/>
    <mergeCell ref="J756:K757"/>
    <mergeCell ref="L756:M757"/>
    <mergeCell ref="P756:Q757"/>
    <mergeCell ref="P793:Q794"/>
    <mergeCell ref="E719:I720"/>
    <mergeCell ref="J719:K720"/>
    <mergeCell ref="L719:M720"/>
    <mergeCell ref="P643:Q644"/>
    <mergeCell ref="B646:B647"/>
    <mergeCell ref="E680:I681"/>
    <mergeCell ref="J680:K681"/>
    <mergeCell ref="L680:M681"/>
    <mergeCell ref="P680:Q681"/>
    <mergeCell ref="E606:I607"/>
    <mergeCell ref="J606:K607"/>
    <mergeCell ref="L606:M607"/>
    <mergeCell ref="B609:B610"/>
    <mergeCell ref="E643:I644"/>
    <mergeCell ref="J643:K644"/>
    <mergeCell ref="L643:M644"/>
    <mergeCell ref="P606:Q607"/>
    <mergeCell ref="B683:B684"/>
    <mergeCell ref="J567:K568"/>
    <mergeCell ref="L567:M568"/>
    <mergeCell ref="P493:Q494"/>
    <mergeCell ref="E530:I531"/>
    <mergeCell ref="J530:K531"/>
    <mergeCell ref="L530:M531"/>
    <mergeCell ref="P530:Q531"/>
    <mergeCell ref="P567:Q568"/>
    <mergeCell ref="B570:B571"/>
    <mergeCell ref="P4:Q5"/>
    <mergeCell ref="B7:B8"/>
    <mergeCell ref="E4:I5"/>
    <mergeCell ref="J4:K5"/>
    <mergeCell ref="L4:M5"/>
    <mergeCell ref="P454:Q455"/>
    <mergeCell ref="B908:B909"/>
    <mergeCell ref="P80:Q81"/>
    <mergeCell ref="B83:B84"/>
    <mergeCell ref="E905:I906"/>
    <mergeCell ref="J905:K906"/>
    <mergeCell ref="L905:M906"/>
    <mergeCell ref="P905:Q906"/>
    <mergeCell ref="L269:M270"/>
    <mergeCell ref="E454:I455"/>
    <mergeCell ref="J454:K455"/>
    <mergeCell ref="L454:M455"/>
    <mergeCell ref="B533:B534"/>
    <mergeCell ref="B496:B497"/>
    <mergeCell ref="B457:B458"/>
    <mergeCell ref="E493:I494"/>
    <mergeCell ref="J493:K494"/>
    <mergeCell ref="L493:M494"/>
    <mergeCell ref="E567:I568"/>
    <mergeCell ref="B46:B47"/>
    <mergeCell ref="E80:I81"/>
    <mergeCell ref="J80:K81"/>
    <mergeCell ref="L80:M81"/>
    <mergeCell ref="L156:M157"/>
    <mergeCell ref="P156:Q157"/>
    <mergeCell ref="E117:I118"/>
    <mergeCell ref="B159:B160"/>
    <mergeCell ref="E193:I194"/>
    <mergeCell ref="J193:K194"/>
    <mergeCell ref="L193:M194"/>
    <mergeCell ref="J117:K118"/>
    <mergeCell ref="B309:B310"/>
    <mergeCell ref="B233:B234"/>
    <mergeCell ref="E269:I270"/>
    <mergeCell ref="J269:K270"/>
    <mergeCell ref="B272:B273"/>
    <mergeCell ref="B196:B197"/>
    <mergeCell ref="L117:M118"/>
    <mergeCell ref="P117:Q118"/>
    <mergeCell ref="B120:B121"/>
    <mergeCell ref="E156:I157"/>
    <mergeCell ref="J156:K157"/>
    <mergeCell ref="E343:I344"/>
    <mergeCell ref="J343:K344"/>
    <mergeCell ref="L343:M344"/>
    <mergeCell ref="P343:Q344"/>
    <mergeCell ref="E43:I44"/>
    <mergeCell ref="J43:K44"/>
    <mergeCell ref="L43:M44"/>
    <mergeCell ref="P193:Q194"/>
    <mergeCell ref="P43:Q44"/>
    <mergeCell ref="P230:Q231"/>
    <mergeCell ref="E306:I307"/>
    <mergeCell ref="J306:K307"/>
    <mergeCell ref="L306:M307"/>
    <mergeCell ref="P306:Q307"/>
    <mergeCell ref="E230:I231"/>
    <mergeCell ref="J230:K231"/>
    <mergeCell ref="L230:M231"/>
    <mergeCell ref="P269:Q270"/>
    <mergeCell ref="P418:Q419"/>
    <mergeCell ref="B421:B422"/>
    <mergeCell ref="B385:B386"/>
    <mergeCell ref="E418:I419"/>
    <mergeCell ref="J418:K419"/>
    <mergeCell ref="L418:M419"/>
    <mergeCell ref="P382:Q383"/>
    <mergeCell ref="B346:B347"/>
    <mergeCell ref="E382:I383"/>
    <mergeCell ref="J382:K383"/>
    <mergeCell ref="L382:M383"/>
  </mergeCells>
  <phoneticPr fontId="10" type="noConversion"/>
  <dataValidations count="1">
    <dataValidation allowBlank="1" showInputMessage="1" showErrorMessage="1" prompt="Dagløn ligger normalt mellem 5- 15 %" sqref="H8"/>
  </dataValidations>
  <hyperlinks>
    <hyperlink ref="A5" location="Betonarbejdet!A950" display="samleside"/>
    <hyperlink ref="A902" location="Betonarbejdet!A1" display="toppen"/>
    <hyperlink ref="A1" location="Forside!A1" display="Forside!A1"/>
  </hyperlinks>
  <pageMargins left="0.19685039370078741" right="0.19685039370078741" top="0.19685039370078741" bottom="0.19685039370078741" header="0.51181102362204722" footer="0.51181102362204722"/>
  <pageSetup paperSize="9" scale="90" orientation="landscape" r:id="rId1"/>
  <headerFooter alignWithMargins="0"/>
  <rowBreaks count="24" manualBreakCount="24">
    <brk id="36" max="16383" man="1"/>
    <brk id="74" max="16383" man="1"/>
    <brk id="111" max="16383" man="1"/>
    <brk id="149" max="16383" man="1"/>
    <brk id="187" max="16383" man="1"/>
    <brk id="224" max="16383" man="1"/>
    <brk id="263" max="16383" man="1"/>
    <brk id="300" max="16383" man="1"/>
    <brk id="337" max="16383" man="1"/>
    <brk id="375" max="16383" man="1"/>
    <brk id="413" max="16383" man="1"/>
    <brk id="448" max="16383" man="1"/>
    <brk id="487" max="16383" man="1"/>
    <brk id="524" max="16383" man="1"/>
    <brk id="561" max="16383" man="1"/>
    <brk id="599" max="16383" man="1"/>
    <brk id="637" max="16383" man="1"/>
    <brk id="674" max="16383" man="1"/>
    <brk id="712" max="16383" man="1"/>
    <brk id="750" max="16383" man="1"/>
    <brk id="787" max="16383" man="1"/>
    <brk id="824" max="16383" man="1"/>
    <brk id="863" max="16383" man="1"/>
    <brk id="899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7"/>
  <dimension ref="A1:AR52"/>
  <sheetViews>
    <sheetView tabSelected="1" zoomScaleNormal="100" workbookViewId="0">
      <selection activeCell="D36" sqref="D36"/>
    </sheetView>
  </sheetViews>
  <sheetFormatPr defaultRowHeight="12.75" x14ac:dyDescent="0.2"/>
  <cols>
    <col min="6" max="6" width="11.7109375" customWidth="1"/>
    <col min="7" max="7" width="16.85546875" customWidth="1"/>
    <col min="8" max="8" width="13" customWidth="1"/>
    <col min="10" max="10" width="12.42578125" customWidth="1"/>
    <col min="11" max="11" width="10.7109375" customWidth="1"/>
    <col min="12" max="12" width="18.42578125" customWidth="1"/>
  </cols>
  <sheetData>
    <row r="1" spans="1:44" ht="21" thickTop="1" x14ac:dyDescent="0.3">
      <c r="A1" s="485" t="s">
        <v>186</v>
      </c>
      <c r="B1" s="509" t="s">
        <v>18</v>
      </c>
      <c r="C1" s="299"/>
      <c r="D1" s="299"/>
      <c r="E1" s="300"/>
      <c r="F1" s="797" t="s">
        <v>199</v>
      </c>
      <c r="G1" s="797"/>
      <c r="H1" s="797" t="str">
        <f>Forside!B3</f>
        <v>Navn  på byggesag</v>
      </c>
      <c r="I1" s="797"/>
      <c r="J1" s="797"/>
      <c r="K1" s="516"/>
      <c r="L1" s="517"/>
    </row>
    <row r="2" spans="1:44" ht="15.75" x14ac:dyDescent="0.25">
      <c r="A2" s="266"/>
      <c r="B2" s="266"/>
      <c r="C2" s="235"/>
      <c r="D2" s="235"/>
      <c r="E2" s="236"/>
      <c r="F2" s="187"/>
      <c r="G2" s="187"/>
      <c r="H2" s="187"/>
      <c r="I2" s="187"/>
      <c r="J2" s="187"/>
      <c r="K2" s="513" t="s">
        <v>193</v>
      </c>
      <c r="L2" s="514">
        <f>Forside!N3</f>
        <v>0</v>
      </c>
    </row>
    <row r="3" spans="1:44" ht="18.75" thickBot="1" x14ac:dyDescent="0.3">
      <c r="A3" s="267"/>
      <c r="B3" s="515" t="s">
        <v>56</v>
      </c>
      <c r="C3" s="235"/>
      <c r="D3" s="235"/>
      <c r="E3" s="236"/>
      <c r="F3" s="187"/>
      <c r="G3" s="187"/>
      <c r="H3" s="187"/>
      <c r="I3" s="36"/>
      <c r="J3" s="187"/>
      <c r="K3" s="511" t="s">
        <v>194</v>
      </c>
      <c r="L3" s="512">
        <f>Forside!N5</f>
        <v>0</v>
      </c>
    </row>
    <row r="4" spans="1:44" ht="13.5" thickTop="1" x14ac:dyDescent="0.2">
      <c r="A4" s="266" t="s">
        <v>28</v>
      </c>
      <c r="B4" s="342"/>
      <c r="C4" s="343"/>
      <c r="D4" s="343"/>
      <c r="E4" s="783" t="s">
        <v>162</v>
      </c>
      <c r="F4" s="784"/>
      <c r="G4" s="784"/>
      <c r="H4" s="784"/>
      <c r="I4" s="785"/>
      <c r="J4" s="789"/>
      <c r="K4" s="790"/>
      <c r="L4" s="344"/>
    </row>
    <row r="5" spans="1:44" ht="13.5" thickBot="1" x14ac:dyDescent="0.25">
      <c r="A5" s="267"/>
      <c r="B5" s="267"/>
      <c r="C5" s="251"/>
      <c r="D5" s="251"/>
      <c r="E5" s="786"/>
      <c r="F5" s="787"/>
      <c r="G5" s="787"/>
      <c r="H5" s="787"/>
      <c r="I5" s="788"/>
      <c r="J5" s="791"/>
      <c r="K5" s="792"/>
      <c r="L5" s="345"/>
    </row>
    <row r="6" spans="1:44" x14ac:dyDescent="0.2">
      <c r="A6" s="130"/>
      <c r="B6" s="130"/>
      <c r="C6" s="36"/>
      <c r="D6" s="36"/>
      <c r="E6" s="36"/>
      <c r="F6" s="36"/>
      <c r="G6" s="36"/>
      <c r="H6" s="36"/>
      <c r="I6" s="36"/>
      <c r="J6" s="36"/>
      <c r="K6" s="36"/>
      <c r="L6" s="117"/>
    </row>
    <row r="7" spans="1:44" ht="18" x14ac:dyDescent="0.25">
      <c r="A7" s="130"/>
      <c r="B7" s="338" t="s">
        <v>208</v>
      </c>
      <c r="C7" s="301"/>
      <c r="D7" s="301"/>
      <c r="E7" s="301"/>
      <c r="F7" s="36"/>
      <c r="G7" s="36"/>
      <c r="H7" s="36"/>
      <c r="I7" s="36"/>
      <c r="J7" s="36"/>
      <c r="K7" s="36"/>
      <c r="L7" s="302"/>
      <c r="M7" s="44"/>
      <c r="N7" s="44"/>
      <c r="O7" s="44"/>
      <c r="P7" s="44"/>
      <c r="Q7" s="44"/>
      <c r="R7" s="44"/>
      <c r="S7" s="44"/>
      <c r="T7" s="44"/>
      <c r="U7" s="44"/>
      <c r="V7" s="44"/>
      <c r="W7" s="44"/>
      <c r="X7" s="44"/>
      <c r="Y7" s="44"/>
      <c r="Z7" s="44"/>
      <c r="AA7" s="44"/>
      <c r="AB7" s="44"/>
      <c r="AC7" s="44"/>
      <c r="AD7" s="44"/>
      <c r="AE7" s="44"/>
      <c r="AF7" s="44"/>
      <c r="AG7" s="44"/>
      <c r="AH7" s="44"/>
      <c r="AI7" s="44"/>
      <c r="AJ7" s="44"/>
      <c r="AK7" s="44"/>
      <c r="AL7" s="44"/>
      <c r="AM7" s="44"/>
      <c r="AN7" s="44"/>
      <c r="AO7" s="44"/>
      <c r="AP7" s="44"/>
      <c r="AQ7" s="44"/>
      <c r="AR7" s="44"/>
    </row>
    <row r="8" spans="1:44" x14ac:dyDescent="0.2">
      <c r="A8" s="130"/>
      <c r="B8" s="130"/>
      <c r="C8" s="36"/>
      <c r="D8" s="36"/>
      <c r="E8" s="36"/>
      <c r="F8" s="36"/>
      <c r="G8" s="36"/>
      <c r="H8" s="36"/>
      <c r="I8" s="36"/>
      <c r="J8" s="36"/>
      <c r="K8" s="36"/>
      <c r="L8" s="302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44"/>
      <c r="AK8" s="44"/>
      <c r="AL8" s="44"/>
      <c r="AM8" s="44"/>
      <c r="AN8" s="44"/>
      <c r="AO8" s="44"/>
      <c r="AP8" s="44"/>
      <c r="AQ8" s="44"/>
      <c r="AR8" s="44"/>
    </row>
    <row r="9" spans="1:44" x14ac:dyDescent="0.2">
      <c r="A9" s="130"/>
      <c r="B9" s="130"/>
      <c r="C9" s="36"/>
      <c r="D9" s="36"/>
      <c r="E9" s="36"/>
      <c r="F9" s="36"/>
      <c r="G9" s="36"/>
      <c r="H9" s="36"/>
      <c r="I9" s="36"/>
      <c r="J9" s="36"/>
      <c r="K9" s="36"/>
      <c r="L9" s="302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4"/>
      <c r="AK9" s="44"/>
      <c r="AL9" s="44"/>
      <c r="AM9" s="44"/>
      <c r="AN9" s="44"/>
      <c r="AO9" s="44"/>
      <c r="AP9" s="44"/>
      <c r="AQ9" s="44"/>
      <c r="AR9" s="44"/>
    </row>
    <row r="10" spans="1:44" x14ac:dyDescent="0.2">
      <c r="A10" s="130"/>
      <c r="B10" s="130"/>
      <c r="C10" s="36"/>
      <c r="D10" s="36"/>
      <c r="E10" s="36"/>
      <c r="F10" s="36"/>
      <c r="G10" s="36"/>
      <c r="H10" s="36"/>
      <c r="I10" s="36"/>
      <c r="J10" s="36"/>
      <c r="K10" s="36"/>
      <c r="L10" s="302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  <c r="AM10" s="44"/>
      <c r="AN10" s="44"/>
      <c r="AO10" s="44"/>
      <c r="AP10" s="44"/>
      <c r="AQ10" s="44"/>
      <c r="AR10" s="44"/>
    </row>
    <row r="11" spans="1:44" x14ac:dyDescent="0.2">
      <c r="A11" s="130"/>
      <c r="B11" s="130"/>
      <c r="C11" s="36"/>
      <c r="D11" s="36"/>
      <c r="E11" s="36"/>
      <c r="F11" s="36"/>
      <c r="G11" s="36"/>
      <c r="H11" s="314"/>
      <c r="I11" s="314"/>
      <c r="J11" s="314"/>
      <c r="K11" s="36"/>
      <c r="L11" s="302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4"/>
      <c r="AK11" s="44"/>
      <c r="AL11" s="44"/>
      <c r="AM11" s="44"/>
      <c r="AN11" s="44"/>
      <c r="AO11" s="44"/>
      <c r="AP11" s="44"/>
      <c r="AQ11" s="44"/>
      <c r="AR11" s="44"/>
    </row>
    <row r="12" spans="1:44" x14ac:dyDescent="0.2">
      <c r="A12" s="130"/>
      <c r="B12" s="351" t="s">
        <v>177</v>
      </c>
      <c r="C12" s="36"/>
      <c r="D12" s="36"/>
      <c r="E12" s="36"/>
      <c r="F12" s="36"/>
      <c r="G12" s="36"/>
      <c r="H12" s="321">
        <f>Forside!M9</f>
        <v>0</v>
      </c>
      <c r="I12" s="314"/>
      <c r="J12" s="314"/>
      <c r="K12" s="36"/>
      <c r="L12" s="371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4"/>
      <c r="AM12" s="44"/>
      <c r="AN12" s="44"/>
      <c r="AO12" s="44"/>
      <c r="AP12" s="44"/>
      <c r="AQ12" s="44"/>
      <c r="AR12" s="44"/>
    </row>
    <row r="13" spans="1:44" s="44" customFormat="1" x14ac:dyDescent="0.2">
      <c r="A13" s="303"/>
      <c r="B13" s="303" t="s">
        <v>55</v>
      </c>
      <c r="C13" s="46"/>
      <c r="D13" s="46"/>
      <c r="E13" s="46"/>
      <c r="F13" s="46"/>
      <c r="G13" s="46"/>
      <c r="H13" s="322">
        <f>Forside!M11</f>
        <v>0</v>
      </c>
      <c r="I13" s="316"/>
      <c r="J13" s="316"/>
      <c r="K13" s="46"/>
      <c r="L13" s="302"/>
    </row>
    <row r="14" spans="1:44" ht="13.5" thickBot="1" x14ac:dyDescent="0.25">
      <c r="A14" s="130"/>
      <c r="B14" s="130" t="s">
        <v>41</v>
      </c>
      <c r="C14" s="36"/>
      <c r="D14" s="36"/>
      <c r="E14" s="36"/>
      <c r="F14" s="36"/>
      <c r="G14" s="36"/>
      <c r="H14" s="323">
        <f>Forside!M13+Forside!M15</f>
        <v>0</v>
      </c>
      <c r="I14" s="314"/>
      <c r="J14" s="478" t="s">
        <v>185</v>
      </c>
      <c r="K14" s="36"/>
      <c r="L14" s="302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4"/>
      <c r="AM14" s="44"/>
      <c r="AN14" s="44"/>
      <c r="AO14" s="44"/>
      <c r="AP14" s="44"/>
      <c r="AQ14" s="44"/>
      <c r="AR14" s="44"/>
    </row>
    <row r="15" spans="1:44" x14ac:dyDescent="0.2">
      <c r="A15" s="130"/>
      <c r="B15" s="339" t="s">
        <v>178</v>
      </c>
      <c r="C15" s="350"/>
      <c r="D15" s="350"/>
      <c r="E15" s="350"/>
      <c r="F15" s="350"/>
      <c r="G15" s="350"/>
      <c r="H15" s="352">
        <f>SUM(H12:H14)</f>
        <v>0</v>
      </c>
      <c r="I15" s="314"/>
      <c r="J15" s="315"/>
      <c r="K15" s="304"/>
      <c r="L15" s="302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44"/>
      <c r="AE15" s="44"/>
      <c r="AF15" s="44"/>
      <c r="AG15" s="44"/>
      <c r="AH15" s="44"/>
      <c r="AI15" s="44"/>
      <c r="AJ15" s="44"/>
      <c r="AK15" s="44"/>
      <c r="AL15" s="44"/>
      <c r="AM15" s="44"/>
      <c r="AN15" s="44"/>
      <c r="AO15" s="44"/>
      <c r="AP15" s="44"/>
      <c r="AQ15" s="44"/>
      <c r="AR15" s="44"/>
    </row>
    <row r="16" spans="1:44" s="44" customFormat="1" ht="13.5" thickBot="1" x14ac:dyDescent="0.25">
      <c r="A16" s="303"/>
      <c r="B16" s="303"/>
      <c r="C16" s="46"/>
      <c r="D16" s="46"/>
      <c r="E16" s="46"/>
      <c r="F16" s="46"/>
      <c r="G16" s="46"/>
      <c r="H16" s="316"/>
      <c r="I16" s="316"/>
      <c r="J16" s="317"/>
      <c r="K16" s="46"/>
      <c r="L16" s="302"/>
    </row>
    <row r="17" spans="1:44" s="44" customFormat="1" ht="13.5" thickBot="1" x14ac:dyDescent="0.25">
      <c r="A17" s="303"/>
      <c r="B17" s="303" t="s">
        <v>172</v>
      </c>
      <c r="C17" s="318"/>
      <c r="D17" s="369">
        <v>0</v>
      </c>
      <c r="E17" s="318" t="s">
        <v>171</v>
      </c>
      <c r="F17" s="318"/>
      <c r="G17" s="46"/>
      <c r="H17" s="325">
        <f>H15/(100-D17)*100</f>
        <v>0</v>
      </c>
      <c r="I17" s="46"/>
      <c r="J17" s="372" t="s">
        <v>184</v>
      </c>
      <c r="K17" s="372"/>
      <c r="L17" s="373"/>
    </row>
    <row r="18" spans="1:44" s="44" customFormat="1" x14ac:dyDescent="0.2">
      <c r="A18" s="303"/>
      <c r="B18" s="303"/>
      <c r="C18" s="318"/>
      <c r="D18" s="331"/>
      <c r="E18" s="318"/>
      <c r="F18" s="318"/>
      <c r="G18" s="46"/>
      <c r="H18" s="330"/>
      <c r="I18" s="46"/>
      <c r="J18" s="326"/>
      <c r="K18" s="326"/>
      <c r="L18" s="346"/>
    </row>
    <row r="19" spans="1:44" s="44" customFormat="1" x14ac:dyDescent="0.2">
      <c r="A19" s="303"/>
      <c r="B19" s="303"/>
      <c r="C19" s="318"/>
      <c r="D19" s="319"/>
      <c r="E19" s="318"/>
      <c r="F19" s="318"/>
      <c r="G19" s="46"/>
      <c r="H19" s="330"/>
      <c r="I19" s="46"/>
      <c r="J19" s="326"/>
      <c r="K19" s="326"/>
      <c r="L19" s="346"/>
    </row>
    <row r="20" spans="1:44" s="44" customFormat="1" x14ac:dyDescent="0.2">
      <c r="A20" s="303"/>
      <c r="B20" s="303"/>
      <c r="C20" s="318"/>
      <c r="D20" s="319"/>
      <c r="E20" s="318"/>
      <c r="F20" s="318"/>
      <c r="G20" s="46"/>
      <c r="H20" s="316"/>
      <c r="I20" s="316"/>
      <c r="J20" s="316"/>
      <c r="K20" s="46"/>
      <c r="L20" s="302"/>
    </row>
    <row r="21" spans="1:44" s="44" customFormat="1" x14ac:dyDescent="0.2">
      <c r="A21" s="303"/>
      <c r="B21" s="339" t="s">
        <v>175</v>
      </c>
      <c r="C21" s="36"/>
      <c r="D21" s="36"/>
      <c r="E21" s="36"/>
      <c r="F21" s="36"/>
      <c r="G21" s="231"/>
      <c r="H21" s="334">
        <v>0</v>
      </c>
      <c r="I21" s="46"/>
      <c r="J21" s="374" t="s">
        <v>200</v>
      </c>
      <c r="K21" s="341"/>
      <c r="L21" s="302"/>
    </row>
    <row r="22" spans="1:44" s="44" customFormat="1" x14ac:dyDescent="0.2">
      <c r="A22" s="303"/>
      <c r="B22" s="303"/>
      <c r="C22" s="318"/>
      <c r="D22" s="319"/>
      <c r="E22" s="318"/>
      <c r="F22" s="318"/>
      <c r="G22" s="46"/>
      <c r="H22" s="316"/>
      <c r="I22" s="316"/>
      <c r="J22" s="316"/>
      <c r="K22" s="46"/>
      <c r="L22" s="302"/>
    </row>
    <row r="23" spans="1:44" s="44" customFormat="1" x14ac:dyDescent="0.2">
      <c r="A23" s="303"/>
      <c r="B23" s="340" t="s">
        <v>166</v>
      </c>
      <c r="C23" s="318"/>
      <c r="D23" s="319"/>
      <c r="E23" s="318"/>
      <c r="F23" s="318"/>
      <c r="G23" s="46"/>
      <c r="H23" s="316"/>
      <c r="I23" s="316"/>
      <c r="J23" s="316"/>
      <c r="K23" s="46"/>
      <c r="L23" s="302"/>
    </row>
    <row r="24" spans="1:44" x14ac:dyDescent="0.2">
      <c r="A24" s="130"/>
      <c r="B24" s="130" t="s">
        <v>30</v>
      </c>
      <c r="C24" s="36"/>
      <c r="D24" s="36"/>
      <c r="E24" s="36"/>
      <c r="F24" s="36"/>
      <c r="G24" s="107">
        <v>0.09</v>
      </c>
      <c r="H24" s="321">
        <f>H17*G24</f>
        <v>0</v>
      </c>
      <c r="I24" s="314"/>
      <c r="J24" s="314"/>
      <c r="K24" s="36"/>
      <c r="L24" s="302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  <c r="AL24" s="44"/>
      <c r="AM24" s="44"/>
      <c r="AN24" s="44"/>
      <c r="AO24" s="44"/>
      <c r="AP24" s="44"/>
      <c r="AQ24" s="44"/>
      <c r="AR24" s="44"/>
    </row>
    <row r="25" spans="1:44" s="44" customFormat="1" x14ac:dyDescent="0.2">
      <c r="A25" s="303"/>
      <c r="B25" s="303"/>
      <c r="C25" s="46"/>
      <c r="D25" s="46"/>
      <c r="E25" s="46"/>
      <c r="F25" s="46"/>
      <c r="G25" s="108"/>
      <c r="H25" s="316"/>
      <c r="I25" s="316"/>
      <c r="J25" s="316"/>
      <c r="K25" s="46"/>
      <c r="L25" s="302"/>
    </row>
    <row r="26" spans="1:44" ht="15" x14ac:dyDescent="0.2">
      <c r="A26" s="130"/>
      <c r="B26" s="351" t="s">
        <v>207</v>
      </c>
      <c r="C26" s="36"/>
      <c r="D26" s="36"/>
      <c r="E26" s="36"/>
      <c r="F26" s="36"/>
      <c r="G26" s="107">
        <v>0.01</v>
      </c>
      <c r="H26" s="314">
        <f>H17*G26</f>
        <v>0</v>
      </c>
      <c r="I26" s="314"/>
      <c r="J26" s="314"/>
      <c r="K26" s="370"/>
      <c r="L26" s="302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/>
      <c r="AO26" s="44"/>
      <c r="AP26" s="44"/>
      <c r="AQ26" s="44"/>
      <c r="AR26" s="44"/>
    </row>
    <row r="27" spans="1:44" s="44" customFormat="1" ht="13.5" thickBot="1" x14ac:dyDescent="0.25">
      <c r="A27" s="303"/>
      <c r="B27" s="303"/>
      <c r="C27" s="46"/>
      <c r="D27" s="46"/>
      <c r="E27" s="46"/>
      <c r="F27" s="46"/>
      <c r="G27" s="108"/>
      <c r="H27" s="316"/>
      <c r="I27" s="316"/>
      <c r="J27" s="316"/>
      <c r="K27" s="46"/>
      <c r="L27" s="302"/>
    </row>
    <row r="28" spans="1:44" x14ac:dyDescent="0.2">
      <c r="A28" s="130"/>
      <c r="B28" s="303" t="s">
        <v>167</v>
      </c>
      <c r="C28" s="46"/>
      <c r="D28" s="46"/>
      <c r="E28" s="46"/>
      <c r="F28" s="46"/>
      <c r="G28" s="36"/>
      <c r="H28" s="324">
        <f>H17-H24-H26</f>
        <v>0</v>
      </c>
      <c r="I28" s="36"/>
      <c r="J28" s="36">
        <v>0</v>
      </c>
      <c r="K28" s="36"/>
      <c r="L28" s="302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</row>
    <row r="29" spans="1:44" s="44" customFormat="1" x14ac:dyDescent="0.2">
      <c r="A29" s="303"/>
      <c r="B29" s="303"/>
      <c r="C29" s="46"/>
      <c r="D29" s="46"/>
      <c r="E29" s="46"/>
      <c r="F29" s="46"/>
      <c r="G29" s="247"/>
      <c r="H29" s="316"/>
      <c r="I29" s="316"/>
      <c r="J29" s="316"/>
      <c r="K29" s="46"/>
      <c r="L29" s="302"/>
    </row>
    <row r="30" spans="1:44" s="44" customFormat="1" x14ac:dyDescent="0.2">
      <c r="A30" s="303"/>
      <c r="B30" s="303"/>
      <c r="C30" s="46"/>
      <c r="D30" s="46"/>
      <c r="E30" s="46"/>
      <c r="F30" s="46"/>
      <c r="G30" s="46"/>
      <c r="H30" s="316"/>
      <c r="I30" s="316"/>
      <c r="J30" s="316"/>
      <c r="K30" s="305"/>
      <c r="L30" s="302"/>
    </row>
    <row r="31" spans="1:44" s="44" customFormat="1" ht="12.75" customHeight="1" x14ac:dyDescent="0.2">
      <c r="A31" s="130"/>
      <c r="B31" s="130" t="s">
        <v>174</v>
      </c>
      <c r="C31" s="36"/>
      <c r="D31" s="36"/>
      <c r="E31" s="36"/>
      <c r="F31" s="36"/>
      <c r="G31" s="36"/>
      <c r="H31" s="321">
        <f>H17</f>
        <v>0</v>
      </c>
      <c r="I31" s="316"/>
      <c r="J31" s="306"/>
      <c r="K31" s="335"/>
      <c r="L31" s="302"/>
    </row>
    <row r="32" spans="1:44" s="44" customFormat="1" ht="9.75" customHeight="1" x14ac:dyDescent="0.2">
      <c r="A32" s="303"/>
      <c r="B32" s="303"/>
      <c r="C32" s="46"/>
      <c r="D32" s="46"/>
      <c r="E32" s="46"/>
      <c r="F32" s="46"/>
      <c r="G32" s="46"/>
      <c r="H32" s="315"/>
      <c r="I32" s="316"/>
      <c r="J32" s="316"/>
      <c r="K32" s="46"/>
      <c r="L32" s="302"/>
    </row>
    <row r="33" spans="1:44" s="44" customFormat="1" ht="9.75" customHeight="1" x14ac:dyDescent="0.2">
      <c r="A33" s="303"/>
      <c r="B33" s="303"/>
      <c r="C33" s="46"/>
      <c r="D33" s="46"/>
      <c r="E33" s="46"/>
      <c r="F33" s="46"/>
      <c r="G33" s="46"/>
      <c r="H33" s="315"/>
      <c r="I33" s="316"/>
      <c r="J33" s="316"/>
      <c r="K33" s="46"/>
      <c r="L33" s="302"/>
    </row>
    <row r="34" spans="1:44" ht="12.75" customHeight="1" x14ac:dyDescent="0.2">
      <c r="A34" s="130"/>
      <c r="B34" s="130" t="s">
        <v>31</v>
      </c>
      <c r="C34" s="36"/>
      <c r="D34" s="36"/>
      <c r="E34" s="36"/>
      <c r="F34" s="36"/>
      <c r="G34" s="36"/>
      <c r="H34" s="321">
        <f>H15</f>
        <v>0</v>
      </c>
      <c r="I34" s="314"/>
      <c r="J34" s="349"/>
      <c r="K34" s="336" t="e">
        <f>SUM(H31/H34)</f>
        <v>#DIV/0!</v>
      </c>
      <c r="L34" s="302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</row>
    <row r="35" spans="1:44" s="44" customFormat="1" ht="12.75" customHeight="1" x14ac:dyDescent="0.2">
      <c r="A35" s="303"/>
      <c r="B35" s="303"/>
      <c r="C35" s="46"/>
      <c r="D35" s="46"/>
      <c r="E35" s="46"/>
      <c r="F35" s="46"/>
      <c r="G35" s="46"/>
      <c r="H35" s="316"/>
      <c r="I35" s="316"/>
      <c r="J35" s="316"/>
      <c r="K35" s="46"/>
      <c r="L35" s="302"/>
    </row>
    <row r="36" spans="1:44" x14ac:dyDescent="0.2">
      <c r="A36" s="130"/>
      <c r="B36" s="351" t="s">
        <v>204</v>
      </c>
      <c r="C36" s="36"/>
      <c r="D36" s="707">
        <v>0</v>
      </c>
      <c r="E36" s="36"/>
      <c r="F36" s="314" t="e">
        <f>Forside!O35*15%</f>
        <v>#DIV/0!</v>
      </c>
      <c r="G36" s="706" t="s">
        <v>206</v>
      </c>
      <c r="H36" s="36"/>
      <c r="I36" s="36"/>
      <c r="J36" s="36"/>
      <c r="K36" s="36"/>
      <c r="L36" s="302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</row>
    <row r="37" spans="1:44" x14ac:dyDescent="0.2">
      <c r="A37" s="130"/>
      <c r="B37" s="531"/>
      <c r="C37" s="186"/>
      <c r="D37" s="186"/>
      <c r="E37" s="186"/>
      <c r="F37" s="186"/>
      <c r="G37" s="186"/>
      <c r="H37" s="186"/>
      <c r="I37" s="186"/>
      <c r="J37" s="186"/>
      <c r="K37" s="186"/>
      <c r="L37" s="117"/>
    </row>
    <row r="38" spans="1:44" x14ac:dyDescent="0.2">
      <c r="A38" s="130"/>
      <c r="B38" s="795" t="s">
        <v>161</v>
      </c>
      <c r="C38" s="796"/>
      <c r="D38" s="796"/>
      <c r="E38" s="186"/>
      <c r="F38" s="337">
        <v>0</v>
      </c>
      <c r="G38" s="532" t="s">
        <v>173</v>
      </c>
      <c r="I38" s="307"/>
      <c r="J38" s="307"/>
      <c r="K38" s="186"/>
      <c r="L38" s="117"/>
    </row>
    <row r="39" spans="1:44" ht="13.5" thickBot="1" x14ac:dyDescent="0.25">
      <c r="A39" s="286"/>
      <c r="B39" s="793" t="s">
        <v>176</v>
      </c>
      <c r="C39" s="794"/>
      <c r="D39" s="794"/>
      <c r="E39" s="794"/>
      <c r="F39" s="309">
        <v>180</v>
      </c>
      <c r="G39" s="375" t="s">
        <v>64</v>
      </c>
      <c r="H39" s="285"/>
      <c r="I39" s="285"/>
      <c r="J39" s="285"/>
      <c r="K39" s="285"/>
      <c r="L39" s="274"/>
    </row>
    <row r="40" spans="1:44" ht="13.5" thickTop="1" x14ac:dyDescent="0.2">
      <c r="B40" s="184"/>
      <c r="C40" s="184"/>
      <c r="D40" s="184"/>
      <c r="E40" s="184"/>
      <c r="F40" s="184"/>
      <c r="G40" s="184"/>
      <c r="H40" s="184"/>
      <c r="I40" s="184"/>
      <c r="J40" s="184"/>
      <c r="K40" s="184"/>
    </row>
    <row r="41" spans="1:44" x14ac:dyDescent="0.2">
      <c r="B41" s="184"/>
      <c r="C41" s="184"/>
      <c r="D41" s="184"/>
      <c r="E41" s="184"/>
      <c r="F41" s="184"/>
      <c r="G41" s="184"/>
      <c r="H41" s="184"/>
      <c r="I41" s="184"/>
      <c r="J41" s="184"/>
      <c r="K41" s="184"/>
    </row>
    <row r="42" spans="1:44" x14ac:dyDescent="0.2">
      <c r="B42" s="184"/>
      <c r="C42" s="184"/>
      <c r="D42" s="184"/>
      <c r="E42" s="184"/>
      <c r="F42" s="184"/>
      <c r="G42" s="184"/>
      <c r="H42" s="184"/>
      <c r="I42" s="184"/>
      <c r="J42" s="184"/>
      <c r="K42" s="184"/>
    </row>
    <row r="43" spans="1:44" x14ac:dyDescent="0.2">
      <c r="B43" s="184"/>
      <c r="C43" s="184"/>
      <c r="D43" s="184"/>
      <c r="E43" s="184"/>
      <c r="F43" s="184"/>
      <c r="G43" s="184"/>
      <c r="H43" s="184"/>
      <c r="I43" s="184"/>
      <c r="J43" s="184"/>
      <c r="K43" s="184"/>
    </row>
    <row r="44" spans="1:44" x14ac:dyDescent="0.2">
      <c r="B44" s="184"/>
      <c r="C44" s="184"/>
      <c r="D44" s="184"/>
      <c r="E44" s="184"/>
      <c r="F44" s="184"/>
      <c r="G44" s="184"/>
      <c r="H44" s="184"/>
      <c r="I44" s="184"/>
      <c r="J44" s="184"/>
      <c r="K44" s="184"/>
    </row>
    <row r="45" spans="1:44" x14ac:dyDescent="0.2">
      <c r="B45" s="184"/>
      <c r="C45" s="184"/>
      <c r="D45" s="184"/>
      <c r="E45" s="184"/>
      <c r="F45" s="184"/>
      <c r="G45" s="184"/>
      <c r="H45" s="184"/>
      <c r="I45" s="184"/>
      <c r="J45" s="184"/>
      <c r="K45" s="184"/>
    </row>
    <row r="46" spans="1:44" x14ac:dyDescent="0.2">
      <c r="B46" s="184"/>
      <c r="C46" s="184"/>
      <c r="D46" s="184"/>
      <c r="E46" s="184"/>
      <c r="F46" s="184"/>
      <c r="G46" s="184"/>
      <c r="H46" s="184"/>
      <c r="I46" s="184"/>
      <c r="J46" s="184"/>
      <c r="K46" s="184"/>
    </row>
    <row r="47" spans="1:44" x14ac:dyDescent="0.2">
      <c r="B47" s="184"/>
      <c r="C47" s="184"/>
      <c r="D47" s="184"/>
      <c r="E47" s="184"/>
      <c r="F47" s="184"/>
      <c r="G47" s="184"/>
      <c r="H47" s="184"/>
      <c r="I47" s="184"/>
      <c r="J47" s="184"/>
      <c r="K47" s="184"/>
    </row>
    <row r="48" spans="1:44" x14ac:dyDescent="0.2">
      <c r="B48" s="184"/>
      <c r="C48" s="184"/>
      <c r="D48" s="184"/>
      <c r="E48" s="184"/>
      <c r="F48" s="184"/>
      <c r="G48" s="184"/>
      <c r="H48" s="184"/>
      <c r="I48" s="184"/>
      <c r="J48" s="184"/>
      <c r="K48" s="184"/>
    </row>
    <row r="49" spans="2:11" x14ac:dyDescent="0.2">
      <c r="B49" s="184"/>
      <c r="C49" s="184"/>
      <c r="D49" s="184"/>
      <c r="E49" s="184"/>
      <c r="F49" s="184"/>
      <c r="G49" s="184"/>
      <c r="H49" s="184"/>
      <c r="I49" s="184"/>
      <c r="J49" s="184"/>
      <c r="K49" s="184"/>
    </row>
    <row r="50" spans="2:11" x14ac:dyDescent="0.2">
      <c r="B50" s="184"/>
      <c r="C50" s="184"/>
      <c r="D50" s="184"/>
      <c r="E50" s="184"/>
      <c r="F50" s="184"/>
      <c r="G50" s="184"/>
      <c r="H50" s="184"/>
      <c r="I50" s="184"/>
      <c r="J50" s="184"/>
      <c r="K50" s="184"/>
    </row>
    <row r="51" spans="2:11" x14ac:dyDescent="0.2">
      <c r="B51" s="184"/>
      <c r="C51" s="184"/>
      <c r="D51" s="184"/>
      <c r="E51" s="184"/>
      <c r="F51" s="184"/>
      <c r="G51" s="184"/>
      <c r="H51" s="184"/>
      <c r="I51" s="184"/>
      <c r="J51" s="184"/>
      <c r="K51" s="184"/>
    </row>
    <row r="52" spans="2:11" x14ac:dyDescent="0.2">
      <c r="B52" s="184"/>
      <c r="C52" s="184"/>
      <c r="D52" s="184"/>
      <c r="E52" s="184"/>
      <c r="F52" s="184"/>
      <c r="G52" s="184"/>
      <c r="H52" s="184"/>
      <c r="I52" s="184"/>
      <c r="J52" s="184"/>
      <c r="K52" s="184"/>
    </row>
  </sheetData>
  <sheetProtection algorithmName="SHA-512" hashValue="xNRdTe8lGQvqmgJJ9KwSN7A2ITdpYEj/Wg8DHV+kz10lnMjkHMaJzIrzHs3nUmTnPenBBSeR8E/ZLcW0D7xJfw==" saltValue="C7p17WXkK1QjQ6IVAUnerA==" spinCount="100000" sheet="1" objects="1" scenarios="1" formatCells="0" formatColumns="0" formatRows="0" insertRows="0" insertHyperlinks="0" deleteRows="0" sort="0" autoFilter="0" pivotTables="0"/>
  <mergeCells count="6">
    <mergeCell ref="E4:I5"/>
    <mergeCell ref="J4:K5"/>
    <mergeCell ref="B39:E39"/>
    <mergeCell ref="B38:D38"/>
    <mergeCell ref="F1:G1"/>
    <mergeCell ref="H1:J1"/>
  </mergeCells>
  <phoneticPr fontId="10" type="noConversion"/>
  <dataValidations xWindow="257" yWindow="445" count="3">
    <dataValidation allowBlank="1" showInputMessage="1" showErrorMessage="1" prompt="Ligger normalt mellem 42 og 48 %" sqref="F38"/>
    <dataValidation allowBlank="1" showInputMessage="1" showErrorMessage="1" prompt="Risiko skal begrundes i form af en økonomisk analyse" sqref="H21"/>
    <dataValidation allowBlank="1" showInputMessage="1" showErrorMessage="1" promptTitle="Garantistillelse" prompt="Her taster i den gældende rentesats" sqref="D36"/>
  </dataValidations>
  <hyperlinks>
    <hyperlink ref="A1" location="Forside!A1" display="Forside!A1"/>
  </hyperlinks>
  <pageMargins left="0.54" right="0.26" top="0.63" bottom="0.5" header="0.5" footer="0.5"/>
  <pageSetup paperSize="9" orientation="landscape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8"/>
  <dimension ref="A1:IS43"/>
  <sheetViews>
    <sheetView topLeftCell="A14" zoomScale="82" zoomScaleNormal="82" workbookViewId="0">
      <selection activeCell="S42" sqref="S42"/>
    </sheetView>
  </sheetViews>
  <sheetFormatPr defaultRowHeight="12.75" x14ac:dyDescent="0.2"/>
  <cols>
    <col min="1" max="1" width="28.28515625" customWidth="1"/>
    <col min="2" max="2" width="8.28515625" customWidth="1"/>
    <col min="3" max="3" width="7.28515625" customWidth="1"/>
    <col min="4" max="10" width="9.42578125" customWidth="1"/>
    <col min="11" max="11" width="6" customWidth="1"/>
    <col min="12" max="12" width="9.42578125" customWidth="1"/>
    <col min="13" max="13" width="11.140625" customWidth="1"/>
    <col min="14" max="14" width="11.28515625" customWidth="1"/>
    <col min="15" max="15" width="10.42578125" customWidth="1"/>
    <col min="16" max="20" width="9.42578125" customWidth="1"/>
  </cols>
  <sheetData>
    <row r="1" spans="1:21" ht="20.25" x14ac:dyDescent="0.3">
      <c r="A1" s="493" t="s">
        <v>195</v>
      </c>
      <c r="B1" s="2"/>
      <c r="C1" s="3"/>
      <c r="D1" s="3"/>
      <c r="E1" s="3"/>
      <c r="F1" s="3"/>
      <c r="G1" s="3"/>
      <c r="H1" s="3"/>
      <c r="I1" s="3"/>
      <c r="J1" s="489"/>
      <c r="K1" s="3"/>
      <c r="L1" s="3"/>
      <c r="M1" s="813" t="s">
        <v>192</v>
      </c>
      <c r="N1" s="814"/>
      <c r="O1" s="490"/>
      <c r="P1" s="36"/>
    </row>
    <row r="2" spans="1:21" ht="12.75" customHeight="1" x14ac:dyDescent="0.25">
      <c r="A2" s="6"/>
      <c r="B2" s="7"/>
      <c r="C2" s="8"/>
      <c r="D2" s="9"/>
      <c r="E2" s="9"/>
      <c r="F2" s="9"/>
      <c r="G2" s="9"/>
      <c r="H2" s="9"/>
      <c r="I2" s="9"/>
      <c r="J2" s="9"/>
      <c r="K2" s="9"/>
      <c r="L2" s="9"/>
      <c r="M2" s="820" t="s">
        <v>193</v>
      </c>
      <c r="N2" s="500"/>
      <c r="O2" s="491"/>
      <c r="P2" s="36"/>
    </row>
    <row r="3" spans="1:21" ht="18.75" thickBot="1" x14ac:dyDescent="0.3">
      <c r="A3" s="492" t="s">
        <v>196</v>
      </c>
      <c r="B3" s="815" t="s">
        <v>203</v>
      </c>
      <c r="C3" s="815"/>
      <c r="D3" s="815"/>
      <c r="E3" s="815"/>
      <c r="F3" s="14"/>
      <c r="G3" s="14"/>
      <c r="H3" s="14"/>
      <c r="I3" s="14"/>
      <c r="J3" s="14"/>
      <c r="K3" s="14"/>
      <c r="L3" s="14"/>
      <c r="M3" s="820"/>
      <c r="N3" s="818"/>
      <c r="O3" s="819"/>
      <c r="P3" s="36"/>
    </row>
    <row r="4" spans="1:21" s="44" customFormat="1" ht="12.75" customHeight="1" x14ac:dyDescent="0.25">
      <c r="A4" s="6"/>
      <c r="B4" s="7"/>
      <c r="C4" s="765" t="s">
        <v>0</v>
      </c>
      <c r="D4" s="766"/>
      <c r="E4" s="766"/>
      <c r="F4" s="766"/>
      <c r="G4" s="766"/>
      <c r="H4" s="767"/>
      <c r="I4" s="761" t="s">
        <v>10</v>
      </c>
      <c r="J4" s="771"/>
      <c r="K4" s="761" t="s">
        <v>182</v>
      </c>
      <c r="L4" s="816"/>
      <c r="M4" s="820" t="s">
        <v>194</v>
      </c>
      <c r="N4" s="500"/>
      <c r="O4" s="501"/>
      <c r="P4" s="36"/>
      <c r="Q4" s="36"/>
      <c r="R4"/>
      <c r="S4"/>
      <c r="T4"/>
      <c r="U4"/>
    </row>
    <row r="5" spans="1:21" s="44" customFormat="1" ht="13.5" customHeight="1" thickBot="1" x14ac:dyDescent="0.3">
      <c r="A5" s="11"/>
      <c r="B5" s="12"/>
      <c r="C5" s="768"/>
      <c r="D5" s="769"/>
      <c r="E5" s="769"/>
      <c r="F5" s="769"/>
      <c r="G5" s="769"/>
      <c r="H5" s="770"/>
      <c r="I5" s="772"/>
      <c r="J5" s="773"/>
      <c r="K5" s="772"/>
      <c r="L5" s="817"/>
      <c r="M5" s="823"/>
      <c r="N5" s="821"/>
      <c r="O5" s="822"/>
      <c r="P5" s="36"/>
      <c r="Q5" s="36"/>
      <c r="R5"/>
      <c r="S5"/>
      <c r="T5"/>
      <c r="U5"/>
    </row>
    <row r="6" spans="1:21" s="44" customFormat="1" ht="13.5" thickBot="1" x14ac:dyDescent="0.25">
      <c r="A6" s="96"/>
      <c r="B6" s="36"/>
      <c r="C6" s="36"/>
      <c r="D6" s="36"/>
      <c r="E6" s="36"/>
      <c r="F6" s="36"/>
      <c r="G6" s="38"/>
      <c r="H6" s="36"/>
      <c r="I6" s="36"/>
      <c r="J6" s="36"/>
      <c r="K6" s="36"/>
      <c r="L6" s="36"/>
      <c r="M6" s="36"/>
      <c r="N6" s="36"/>
      <c r="O6" s="37"/>
      <c r="P6" s="36"/>
      <c r="Q6"/>
      <c r="R6"/>
      <c r="S6"/>
      <c r="T6"/>
      <c r="U6"/>
    </row>
    <row r="7" spans="1:21" s="44" customFormat="1" x14ac:dyDescent="0.2">
      <c r="A7" s="808"/>
      <c r="B7" s="15"/>
      <c r="C7" s="29"/>
      <c r="D7" s="85" t="s">
        <v>40</v>
      </c>
      <c r="E7" s="85" t="s">
        <v>21</v>
      </c>
      <c r="F7" s="87" t="s">
        <v>48</v>
      </c>
      <c r="G7" s="92" t="s">
        <v>68</v>
      </c>
      <c r="H7" s="86" t="s">
        <v>9</v>
      </c>
      <c r="I7" s="29"/>
      <c r="J7" s="86" t="s">
        <v>10</v>
      </c>
      <c r="K7" s="29"/>
      <c r="L7" s="86" t="s">
        <v>11</v>
      </c>
      <c r="M7" s="85" t="s">
        <v>22</v>
      </c>
      <c r="N7" s="87" t="s">
        <v>181</v>
      </c>
      <c r="O7" s="88" t="s">
        <v>23</v>
      </c>
      <c r="P7" s="36"/>
      <c r="Q7"/>
      <c r="R7"/>
      <c r="S7"/>
      <c r="T7"/>
      <c r="U7"/>
    </row>
    <row r="8" spans="1:21" s="44" customFormat="1" ht="13.5" thickBot="1" x14ac:dyDescent="0.25">
      <c r="A8" s="809"/>
      <c r="B8" s="49"/>
      <c r="C8" s="313"/>
      <c r="D8" s="355" t="s">
        <v>20</v>
      </c>
      <c r="E8" s="355" t="s">
        <v>47</v>
      </c>
      <c r="F8" s="356" t="s">
        <v>64</v>
      </c>
      <c r="G8" s="357" t="s">
        <v>67</v>
      </c>
      <c r="H8" s="358">
        <f>omkostninger!F38</f>
        <v>0</v>
      </c>
      <c r="I8" s="313"/>
      <c r="J8" s="50"/>
      <c r="K8" s="313"/>
      <c r="L8" s="359" t="s">
        <v>17</v>
      </c>
      <c r="M8" s="355" t="s">
        <v>16</v>
      </c>
      <c r="N8" s="93" t="s">
        <v>64</v>
      </c>
      <c r="O8" s="94" t="s">
        <v>16</v>
      </c>
      <c r="P8" s="36"/>
      <c r="Q8"/>
      <c r="R8"/>
      <c r="S8"/>
      <c r="T8"/>
      <c r="U8"/>
    </row>
    <row r="9" spans="1:21" s="44" customFormat="1" x14ac:dyDescent="0.2">
      <c r="A9" s="363" t="s">
        <v>26</v>
      </c>
      <c r="B9" s="442"/>
      <c r="C9" s="443"/>
      <c r="D9" s="379">
        <f>Betonarbejdet!F959</f>
        <v>0</v>
      </c>
      <c r="E9" s="379">
        <f>Betonarbejdet!G959</f>
        <v>0</v>
      </c>
      <c r="F9" s="379">
        <f>Betonarbejdet!H959</f>
        <v>0</v>
      </c>
      <c r="G9" s="379">
        <f>F9/150</f>
        <v>0</v>
      </c>
      <c r="H9" s="379">
        <f>Betonarbejdet!I959</f>
        <v>0</v>
      </c>
      <c r="I9" s="379"/>
      <c r="J9" s="379">
        <f>Betonarbejdet!K959</f>
        <v>0</v>
      </c>
      <c r="K9" s="379"/>
      <c r="L9" s="379">
        <f>Betonarbejdet!M959</f>
        <v>0</v>
      </c>
      <c r="M9" s="379">
        <f>Betonarbejdet!N959</f>
        <v>0</v>
      </c>
      <c r="N9" s="380" t="e">
        <f>O9-M9</f>
        <v>#DIV/0!</v>
      </c>
      <c r="O9" s="381" t="e">
        <f>Betonarbejdet!P959</f>
        <v>#DIV/0!</v>
      </c>
      <c r="P9" s="36"/>
      <c r="Q9"/>
      <c r="R9"/>
      <c r="S9"/>
      <c r="T9"/>
      <c r="U9"/>
    </row>
    <row r="10" spans="1:21" s="44" customFormat="1" x14ac:dyDescent="0.2">
      <c r="A10" s="444"/>
      <c r="B10" s="445"/>
      <c r="C10" s="446"/>
      <c r="D10" s="382"/>
      <c r="E10" s="382"/>
      <c r="F10" s="382"/>
      <c r="G10" s="379"/>
      <c r="H10" s="382"/>
      <c r="I10" s="382"/>
      <c r="J10" s="382"/>
      <c r="K10" s="382"/>
      <c r="L10" s="382"/>
      <c r="M10" s="383"/>
      <c r="N10" s="380">
        <f>O10-M10</f>
        <v>0</v>
      </c>
      <c r="O10" s="384"/>
      <c r="P10" s="36"/>
      <c r="Q10"/>
      <c r="R10"/>
      <c r="S10"/>
      <c r="T10"/>
      <c r="U10"/>
    </row>
    <row r="11" spans="1:21" s="44" customFormat="1" x14ac:dyDescent="0.2">
      <c r="A11" s="363" t="s">
        <v>61</v>
      </c>
      <c r="B11" s="442"/>
      <c r="C11" s="443"/>
      <c r="D11" s="379">
        <f>'Byggeplads til og afrigning'!F34</f>
        <v>0</v>
      </c>
      <c r="E11" s="379">
        <f>'Byggeplads til og afrigning'!G34</f>
        <v>0</v>
      </c>
      <c r="F11" s="379">
        <f>'Byggeplads til og afrigning'!H34</f>
        <v>0</v>
      </c>
      <c r="G11" s="379">
        <f>F11/150</f>
        <v>0</v>
      </c>
      <c r="H11" s="379">
        <f>'Byggeplads til og afrigning'!I34</f>
        <v>0</v>
      </c>
      <c r="I11" s="379"/>
      <c r="J11" s="379">
        <f>'Byggeplads til og afrigning'!K34</f>
        <v>0</v>
      </c>
      <c r="K11" s="379"/>
      <c r="L11" s="379"/>
      <c r="M11" s="379">
        <f>'Byggeplads til og afrigning'!N34</f>
        <v>0</v>
      </c>
      <c r="N11" s="380" t="e">
        <f>O11-M11</f>
        <v>#DIV/0!</v>
      </c>
      <c r="O11" s="381" t="e">
        <f>'Byggeplads til og afrigning'!P34</f>
        <v>#DIV/0!</v>
      </c>
      <c r="P11" s="36"/>
      <c r="Q11"/>
      <c r="R11"/>
      <c r="S11"/>
      <c r="T11"/>
      <c r="U11"/>
    </row>
    <row r="12" spans="1:21" s="44" customFormat="1" x14ac:dyDescent="0.2">
      <c r="A12" s="444"/>
      <c r="B12" s="445"/>
      <c r="C12" s="446"/>
      <c r="D12" s="382"/>
      <c r="E12" s="382"/>
      <c r="F12" s="382"/>
      <c r="G12" s="379"/>
      <c r="H12" s="382"/>
      <c r="I12" s="382"/>
      <c r="J12" s="382"/>
      <c r="K12" s="382"/>
      <c r="L12" s="382"/>
      <c r="M12" s="382"/>
      <c r="N12" s="380">
        <f>O12-M12</f>
        <v>0</v>
      </c>
      <c r="O12" s="384"/>
      <c r="P12" s="36"/>
      <c r="Q12"/>
      <c r="R12"/>
      <c r="S12"/>
      <c r="T12"/>
      <c r="U12"/>
    </row>
    <row r="13" spans="1:21" s="44" customFormat="1" ht="13.5" thickBot="1" x14ac:dyDescent="0.25">
      <c r="A13" s="363" t="s">
        <v>32</v>
      </c>
      <c r="B13" s="442"/>
      <c r="C13" s="443"/>
      <c r="D13" s="385">
        <f>'Byggeplads drift'!F38</f>
        <v>0</v>
      </c>
      <c r="E13" s="385">
        <f>'Byggeplads drift'!G38</f>
        <v>0</v>
      </c>
      <c r="F13" s="385">
        <f>'Byggeplads drift'!H38</f>
        <v>0</v>
      </c>
      <c r="G13" s="385">
        <f>F13/150</f>
        <v>0</v>
      </c>
      <c r="H13" s="385">
        <f>'Byggeplads drift'!I38</f>
        <v>0</v>
      </c>
      <c r="I13" s="385"/>
      <c r="J13" s="385"/>
      <c r="K13" s="385"/>
      <c r="L13" s="385">
        <f>'Byggeplads drift'!K38</f>
        <v>0</v>
      </c>
      <c r="M13" s="385">
        <f>'Byggeplads drift'!L38</f>
        <v>0</v>
      </c>
      <c r="N13" s="380" t="e">
        <f>O13-M13</f>
        <v>#DIV/0!</v>
      </c>
      <c r="O13" s="386" t="e">
        <f>'Byggeplads drift'!N38</f>
        <v>#DIV/0!</v>
      </c>
      <c r="P13" s="36"/>
      <c r="Q13"/>
      <c r="R13"/>
      <c r="S13"/>
      <c r="T13"/>
      <c r="U13"/>
    </row>
    <row r="14" spans="1:21" s="44" customFormat="1" x14ac:dyDescent="0.2">
      <c r="A14" s="364"/>
      <c r="B14" s="447" t="s">
        <v>20</v>
      </c>
      <c r="C14" s="448"/>
      <c r="D14" s="387">
        <f>SUM(D9:D13)</f>
        <v>0</v>
      </c>
      <c r="E14" s="388">
        <f t="shared" ref="E14:M14" si="0">SUM(E9:E13)</f>
        <v>0</v>
      </c>
      <c r="F14" s="388">
        <f t="shared" si="0"/>
        <v>0</v>
      </c>
      <c r="G14" s="388">
        <f t="shared" si="0"/>
        <v>0</v>
      </c>
      <c r="H14" s="388">
        <f t="shared" si="0"/>
        <v>0</v>
      </c>
      <c r="I14" s="388">
        <f t="shared" si="0"/>
        <v>0</v>
      </c>
      <c r="J14" s="388">
        <f t="shared" si="0"/>
        <v>0</v>
      </c>
      <c r="K14" s="388">
        <f t="shared" si="0"/>
        <v>0</v>
      </c>
      <c r="L14" s="388">
        <f t="shared" si="0"/>
        <v>0</v>
      </c>
      <c r="M14" s="388">
        <f t="shared" si="0"/>
        <v>0</v>
      </c>
      <c r="N14" s="389" t="e">
        <f>SUM(N9:N13)</f>
        <v>#DIV/0!</v>
      </c>
      <c r="O14" s="390" t="e">
        <f>SUM(O9:O13)</f>
        <v>#DIV/0!</v>
      </c>
      <c r="P14" s="46"/>
      <c r="T14"/>
      <c r="U14"/>
    </row>
    <row r="15" spans="1:21" s="44" customFormat="1" ht="13.5" thickBot="1" x14ac:dyDescent="0.25">
      <c r="A15" s="363" t="s">
        <v>165</v>
      </c>
      <c r="B15" s="449">
        <v>0</v>
      </c>
      <c r="C15" s="442"/>
      <c r="D15" s="379" t="s">
        <v>168</v>
      </c>
      <c r="E15" s="379"/>
      <c r="F15" s="379"/>
      <c r="G15" s="379"/>
      <c r="H15" s="379"/>
      <c r="I15" s="379"/>
      <c r="J15" s="379"/>
      <c r="K15" s="379"/>
      <c r="L15" s="379"/>
      <c r="M15" s="379">
        <f>(D14+G14)/7.4*B15</f>
        <v>0</v>
      </c>
      <c r="N15" s="380" t="e">
        <f>O15-M15</f>
        <v>#DIV/0!</v>
      </c>
      <c r="O15" s="386" t="e">
        <f>M15*omkostninger!K34</f>
        <v>#DIV/0!</v>
      </c>
      <c r="P15" s="320"/>
      <c r="Q15" s="320"/>
      <c r="R15" s="320"/>
      <c r="T15"/>
      <c r="U15"/>
    </row>
    <row r="16" spans="1:21" s="44" customFormat="1" ht="13.5" thickBot="1" x14ac:dyDescent="0.25">
      <c r="A16" s="450"/>
      <c r="B16" s="451"/>
      <c r="C16" s="448"/>
      <c r="D16" s="383"/>
      <c r="E16" s="383"/>
      <c r="F16" s="383"/>
      <c r="G16" s="383"/>
      <c r="H16" s="383"/>
      <c r="I16" s="383"/>
      <c r="J16" s="383"/>
      <c r="K16" s="383"/>
      <c r="L16" s="383"/>
      <c r="M16" s="391"/>
      <c r="N16" s="383"/>
      <c r="O16" s="392"/>
      <c r="P16" s="46"/>
      <c r="Q16" s="46"/>
      <c r="R16" s="46"/>
      <c r="S16" s="46"/>
      <c r="T16"/>
      <c r="U16"/>
    </row>
    <row r="17" spans="1:253" s="44" customFormat="1" x14ac:dyDescent="0.2">
      <c r="A17" s="452"/>
      <c r="B17" s="453"/>
      <c r="C17" s="454"/>
      <c r="D17" s="810"/>
      <c r="E17" s="811"/>
      <c r="F17" s="811"/>
      <c r="G17" s="811"/>
      <c r="H17" s="811"/>
      <c r="I17" s="811"/>
      <c r="J17" s="811"/>
      <c r="K17" s="811"/>
      <c r="L17" s="812"/>
      <c r="M17" s="393"/>
      <c r="N17" s="394"/>
      <c r="O17" s="395"/>
      <c r="P17" s="320"/>
      <c r="Q17" s="36"/>
      <c r="R17" s="36"/>
      <c r="S17" s="36"/>
    </row>
    <row r="18" spans="1:253" s="44" customFormat="1" x14ac:dyDescent="0.2">
      <c r="A18" s="364"/>
      <c r="B18" s="455"/>
      <c r="C18" s="448"/>
      <c r="D18" s="383"/>
      <c r="E18" s="383"/>
      <c r="F18" s="383"/>
      <c r="G18" s="383"/>
      <c r="H18" s="383"/>
      <c r="I18" s="383"/>
      <c r="J18" s="383"/>
      <c r="K18" s="383"/>
      <c r="L18" s="383"/>
      <c r="M18" s="383"/>
      <c r="N18" s="383"/>
      <c r="O18" s="526"/>
      <c r="P18" s="46"/>
    </row>
    <row r="19" spans="1:253" s="44" customFormat="1" x14ac:dyDescent="0.2">
      <c r="A19" s="456"/>
      <c r="B19" s="457"/>
      <c r="C19" s="443"/>
      <c r="D19" s="801"/>
      <c r="E19" s="802"/>
      <c r="F19" s="802"/>
      <c r="G19" s="802"/>
      <c r="H19" s="802"/>
      <c r="I19" s="802"/>
      <c r="J19" s="802"/>
      <c r="K19" s="802"/>
      <c r="L19" s="803"/>
      <c r="M19" s="396"/>
      <c r="N19" s="394"/>
      <c r="O19" s="397"/>
      <c r="P19" s="320"/>
      <c r="Q19" s="36"/>
      <c r="R19" s="36"/>
      <c r="S19" s="36"/>
      <c r="T19" s="36"/>
      <c r="U19" s="36"/>
      <c r="V19" s="46"/>
      <c r="W19" s="46"/>
      <c r="X19" s="46"/>
      <c r="Y19" s="46"/>
      <c r="Z19" s="46"/>
      <c r="AA19" s="46"/>
      <c r="AB19" s="46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46"/>
      <c r="AN19" s="46"/>
      <c r="AO19" s="46"/>
      <c r="AP19" s="46"/>
      <c r="AQ19" s="46"/>
      <c r="AR19" s="46"/>
      <c r="AS19" s="46"/>
      <c r="AT19" s="46"/>
      <c r="AU19" s="46"/>
      <c r="AV19" s="46"/>
      <c r="AW19" s="46"/>
      <c r="AX19" s="46"/>
      <c r="AY19" s="46"/>
      <c r="AZ19" s="46"/>
      <c r="BA19" s="46"/>
      <c r="BB19" s="46"/>
      <c r="BC19" s="46"/>
      <c r="BD19" s="46"/>
      <c r="BE19" s="46"/>
      <c r="BF19" s="46"/>
      <c r="BG19" s="46"/>
      <c r="BH19" s="46"/>
      <c r="BI19" s="46"/>
      <c r="BJ19" s="46"/>
      <c r="BK19" s="46"/>
      <c r="BL19" s="46"/>
      <c r="BM19" s="46"/>
      <c r="BN19" s="46"/>
      <c r="BO19" s="46"/>
      <c r="BP19" s="46"/>
      <c r="BQ19" s="46"/>
      <c r="BR19" s="46"/>
      <c r="BS19" s="46"/>
      <c r="BT19" s="46"/>
      <c r="BU19" s="46"/>
      <c r="BV19" s="46"/>
      <c r="BW19" s="46"/>
      <c r="BX19" s="46"/>
      <c r="BY19" s="46"/>
      <c r="BZ19" s="46"/>
      <c r="CA19" s="46"/>
      <c r="CB19" s="46"/>
      <c r="CC19" s="46"/>
      <c r="CD19" s="46"/>
      <c r="CE19" s="46"/>
      <c r="CF19" s="46"/>
      <c r="CG19" s="46"/>
      <c r="CH19" s="46"/>
      <c r="CI19" s="46"/>
      <c r="CJ19" s="46"/>
      <c r="CK19" s="46"/>
      <c r="CL19" s="46"/>
      <c r="CM19" s="46"/>
      <c r="CN19" s="46"/>
      <c r="CO19" s="46"/>
      <c r="CP19" s="46"/>
      <c r="CQ19" s="46"/>
      <c r="CR19" s="46"/>
      <c r="CS19" s="46"/>
      <c r="CT19" s="46"/>
      <c r="CU19" s="46"/>
      <c r="CV19" s="46"/>
      <c r="CW19" s="46"/>
      <c r="CX19" s="46"/>
      <c r="CY19" s="46"/>
      <c r="CZ19" s="46"/>
      <c r="DA19" s="46"/>
      <c r="DB19" s="46"/>
      <c r="DC19" s="46"/>
      <c r="DD19" s="46"/>
      <c r="DE19" s="46"/>
      <c r="DF19" s="46"/>
      <c r="DG19" s="46"/>
      <c r="DH19" s="46"/>
      <c r="DI19" s="46"/>
      <c r="DJ19" s="46"/>
      <c r="DK19" s="46"/>
      <c r="DL19" s="46"/>
      <c r="DM19" s="46"/>
      <c r="DN19" s="46"/>
      <c r="DO19" s="46"/>
      <c r="DP19" s="46"/>
      <c r="DQ19" s="46"/>
      <c r="DR19" s="46"/>
      <c r="DS19" s="46"/>
      <c r="DT19" s="46"/>
      <c r="DU19" s="46"/>
      <c r="DV19" s="46"/>
      <c r="DW19" s="46"/>
      <c r="DX19" s="46"/>
      <c r="DY19" s="46"/>
      <c r="DZ19" s="46"/>
      <c r="EA19" s="46"/>
      <c r="EB19" s="46"/>
      <c r="EC19" s="46"/>
      <c r="ED19" s="46"/>
      <c r="EE19" s="46"/>
      <c r="EF19" s="46"/>
      <c r="EG19" s="46"/>
      <c r="EH19" s="46"/>
      <c r="EI19" s="46"/>
      <c r="EJ19" s="46"/>
      <c r="EK19" s="46"/>
      <c r="EL19" s="46"/>
      <c r="EM19" s="46"/>
      <c r="EN19" s="46"/>
      <c r="EO19" s="46"/>
      <c r="EP19" s="46"/>
      <c r="EQ19" s="46"/>
      <c r="ER19" s="46"/>
      <c r="ES19" s="46"/>
      <c r="ET19" s="46"/>
      <c r="EU19" s="46"/>
      <c r="EV19" s="46"/>
      <c r="EW19" s="46"/>
      <c r="EX19" s="46"/>
      <c r="EY19" s="46"/>
      <c r="EZ19" s="46"/>
      <c r="FA19" s="46"/>
      <c r="FB19" s="46"/>
      <c r="FC19" s="46"/>
      <c r="FD19" s="46"/>
      <c r="FE19" s="46"/>
      <c r="FF19" s="46"/>
      <c r="FG19" s="46"/>
      <c r="FH19" s="46"/>
      <c r="FI19" s="46"/>
      <c r="FJ19" s="46"/>
      <c r="FK19" s="46"/>
      <c r="FL19" s="46"/>
      <c r="FM19" s="46"/>
      <c r="FN19" s="46"/>
      <c r="FO19" s="46"/>
      <c r="FP19" s="46"/>
      <c r="FQ19" s="46"/>
      <c r="FR19" s="46"/>
      <c r="FS19" s="46"/>
      <c r="FT19" s="46"/>
      <c r="FU19" s="46"/>
      <c r="FV19" s="46"/>
      <c r="FW19" s="46"/>
      <c r="FX19" s="46"/>
      <c r="FY19" s="46"/>
      <c r="FZ19" s="46"/>
      <c r="GA19" s="46"/>
      <c r="GB19" s="46"/>
      <c r="GC19" s="46"/>
      <c r="GD19" s="46"/>
      <c r="GE19" s="46"/>
      <c r="GF19" s="46"/>
      <c r="GG19" s="46"/>
      <c r="GH19" s="46"/>
      <c r="GI19" s="46"/>
      <c r="GJ19" s="46"/>
      <c r="GK19" s="46"/>
      <c r="GL19" s="46"/>
      <c r="GM19" s="46"/>
      <c r="GN19" s="46"/>
      <c r="GO19" s="46"/>
      <c r="GP19" s="46"/>
      <c r="GQ19" s="46"/>
      <c r="GR19" s="46"/>
      <c r="GS19" s="46"/>
      <c r="GT19" s="46"/>
      <c r="GU19" s="46"/>
      <c r="GV19" s="46"/>
      <c r="GW19" s="46"/>
      <c r="GX19" s="46"/>
      <c r="GY19" s="46"/>
      <c r="GZ19" s="46"/>
      <c r="HA19" s="46"/>
      <c r="HB19" s="46"/>
      <c r="HC19" s="46"/>
      <c r="HD19" s="46"/>
      <c r="HE19" s="46"/>
      <c r="HF19" s="46"/>
      <c r="HG19" s="46"/>
      <c r="HH19" s="46"/>
      <c r="HI19" s="46"/>
      <c r="HJ19" s="46"/>
    </row>
    <row r="20" spans="1:253" s="354" customFormat="1" x14ac:dyDescent="0.2">
      <c r="A20" s="458"/>
      <c r="B20" s="459"/>
      <c r="C20" s="460"/>
      <c r="D20" s="398"/>
      <c r="E20" s="398"/>
      <c r="F20" s="398"/>
      <c r="G20" s="398"/>
      <c r="H20" s="398"/>
      <c r="I20" s="398"/>
      <c r="J20" s="398"/>
      <c r="K20" s="398"/>
      <c r="L20" s="398"/>
      <c r="M20" s="398"/>
      <c r="N20" s="398"/>
      <c r="O20" s="407"/>
      <c r="P20" s="353"/>
    </row>
    <row r="21" spans="1:253" s="44" customFormat="1" x14ac:dyDescent="0.2">
      <c r="A21" s="461"/>
      <c r="B21" s="462"/>
      <c r="C21" s="454"/>
      <c r="D21" s="393"/>
      <c r="E21" s="393"/>
      <c r="F21" s="393"/>
      <c r="G21" s="393"/>
      <c r="H21" s="393"/>
      <c r="I21" s="393"/>
      <c r="J21" s="393"/>
      <c r="K21" s="393"/>
      <c r="L21" s="393" t="s">
        <v>179</v>
      </c>
      <c r="M21" s="393">
        <f>SUM(M14:M20)</f>
        <v>0</v>
      </c>
      <c r="N21" s="383" t="e">
        <f>SUM(N14:N20)</f>
        <v>#DIV/0!</v>
      </c>
      <c r="O21" s="527" t="e">
        <f>SUM(O14:O20)</f>
        <v>#DIV/0!</v>
      </c>
      <c r="P21" s="36"/>
      <c r="Q21"/>
      <c r="R21"/>
      <c r="S21"/>
      <c r="T21"/>
      <c r="U21"/>
    </row>
    <row r="22" spans="1:253" s="44" customFormat="1" x14ac:dyDescent="0.2">
      <c r="A22" s="365"/>
      <c r="B22" s="447" t="s">
        <v>159</v>
      </c>
      <c r="C22" s="448"/>
      <c r="D22" s="804" t="s">
        <v>160</v>
      </c>
      <c r="E22" s="805"/>
      <c r="F22" s="399"/>
      <c r="G22" s="400"/>
      <c r="H22" s="401"/>
      <c r="I22" s="401"/>
      <c r="J22" s="400"/>
      <c r="K22" s="401"/>
      <c r="L22" s="400"/>
      <c r="M22" s="402"/>
      <c r="N22" s="399"/>
      <c r="O22" s="403"/>
      <c r="P22" s="46"/>
      <c r="Q22" s="46"/>
      <c r="R22" s="46"/>
      <c r="S22" s="46"/>
      <c r="T22"/>
      <c r="U22"/>
    </row>
    <row r="23" spans="1:253" s="44" customFormat="1" x14ac:dyDescent="0.2">
      <c r="A23" s="363" t="s">
        <v>62</v>
      </c>
      <c r="B23" s="463">
        <v>0</v>
      </c>
      <c r="C23" s="443"/>
      <c r="D23" s="404">
        <v>50000</v>
      </c>
      <c r="E23" s="405"/>
      <c r="F23" s="405"/>
      <c r="G23" s="405"/>
      <c r="H23" s="405"/>
      <c r="I23" s="405"/>
      <c r="J23" s="405"/>
      <c r="K23" s="405"/>
      <c r="L23" s="405"/>
      <c r="M23" s="382">
        <f>B23*D23</f>
        <v>0</v>
      </c>
      <c r="N23" s="406"/>
      <c r="O23" s="407">
        <f>D23*B23</f>
        <v>0</v>
      </c>
      <c r="P23" s="320"/>
      <c r="Q23" s="320"/>
      <c r="R23" s="320"/>
    </row>
    <row r="24" spans="1:253" s="44" customFormat="1" x14ac:dyDescent="0.2">
      <c r="A24" s="364" t="s">
        <v>63</v>
      </c>
      <c r="B24" s="464">
        <v>0</v>
      </c>
      <c r="C24" s="465"/>
      <c r="D24" s="404">
        <v>40000</v>
      </c>
      <c r="E24" s="405"/>
      <c r="F24" s="405"/>
      <c r="G24" s="405"/>
      <c r="H24" s="405"/>
      <c r="I24" s="405"/>
      <c r="J24" s="405"/>
      <c r="K24" s="405"/>
      <c r="L24" s="405"/>
      <c r="M24" s="382">
        <f>B24*D24</f>
        <v>0</v>
      </c>
      <c r="N24" s="406"/>
      <c r="O24" s="407">
        <f>D24*B24</f>
        <v>0</v>
      </c>
      <c r="P24" s="320"/>
      <c r="Q24" s="320"/>
      <c r="R24" s="320"/>
      <c r="HI24" s="46"/>
      <c r="HJ24" s="46"/>
    </row>
    <row r="25" spans="1:253" s="44" customFormat="1" x14ac:dyDescent="0.2">
      <c r="A25" s="466" t="s">
        <v>66</v>
      </c>
      <c r="B25" s="467"/>
      <c r="C25" s="468"/>
      <c r="D25" s="408"/>
      <c r="E25" s="408"/>
      <c r="F25" s="409"/>
      <c r="G25" s="408"/>
      <c r="H25" s="410"/>
      <c r="I25" s="411"/>
      <c r="J25" s="408"/>
      <c r="K25" s="411"/>
      <c r="L25" s="408"/>
      <c r="M25" s="412"/>
      <c r="N25" s="413"/>
      <c r="O25" s="414" t="e">
        <f>Vinterliste!P34</f>
        <v>#DIV/0!</v>
      </c>
      <c r="P25" s="36"/>
      <c r="Q25" s="36"/>
      <c r="R25" s="36"/>
      <c r="S25" s="36"/>
      <c r="T25" s="46"/>
      <c r="U25" s="46"/>
      <c r="V25" s="46"/>
      <c r="W25" s="46"/>
      <c r="X25" s="46"/>
      <c r="Y25" s="46"/>
      <c r="Z25" s="46"/>
      <c r="AA25" s="46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46"/>
      <c r="AO25" s="46"/>
      <c r="AP25" s="46"/>
      <c r="AQ25" s="46"/>
      <c r="AR25" s="46"/>
      <c r="AS25" s="46"/>
      <c r="AT25" s="46"/>
      <c r="AU25" s="46"/>
      <c r="AV25" s="46"/>
      <c r="AW25" s="46"/>
      <c r="AX25" s="46"/>
      <c r="AY25" s="46"/>
      <c r="AZ25" s="46"/>
      <c r="BA25" s="46"/>
      <c r="BB25" s="46"/>
      <c r="BC25" s="46"/>
      <c r="BD25" s="46"/>
      <c r="BE25" s="46"/>
      <c r="BF25" s="46"/>
      <c r="BG25" s="46"/>
      <c r="BH25" s="46"/>
      <c r="BI25" s="46"/>
      <c r="BJ25" s="46"/>
      <c r="BK25" s="46"/>
      <c r="BL25" s="46"/>
      <c r="BM25" s="46"/>
      <c r="BN25" s="46"/>
      <c r="BO25" s="46"/>
      <c r="BP25" s="46"/>
      <c r="BQ25" s="46"/>
      <c r="BR25" s="46"/>
      <c r="BS25" s="46"/>
      <c r="BT25" s="46"/>
      <c r="BU25" s="46"/>
      <c r="BV25" s="46"/>
      <c r="BW25" s="46"/>
      <c r="BX25" s="46"/>
      <c r="BY25" s="46"/>
      <c r="BZ25" s="46"/>
      <c r="CA25" s="46"/>
      <c r="CB25" s="46"/>
      <c r="CC25" s="46"/>
      <c r="CD25" s="46"/>
      <c r="CE25" s="46"/>
      <c r="CF25" s="46"/>
      <c r="CG25" s="46"/>
      <c r="CH25" s="46"/>
      <c r="CI25" s="46"/>
      <c r="CJ25" s="46"/>
      <c r="CK25" s="46"/>
      <c r="CL25" s="46"/>
      <c r="CM25" s="46"/>
      <c r="CN25" s="46"/>
      <c r="CO25" s="46"/>
      <c r="CP25" s="46"/>
      <c r="CQ25" s="46"/>
      <c r="CR25" s="46"/>
      <c r="CS25" s="46"/>
      <c r="CT25" s="46"/>
      <c r="CU25" s="46"/>
      <c r="CV25" s="46"/>
      <c r="CW25" s="46"/>
      <c r="CX25" s="46"/>
      <c r="CY25" s="46"/>
      <c r="CZ25" s="46"/>
      <c r="DA25" s="46"/>
      <c r="DB25" s="46"/>
      <c r="DC25" s="46"/>
      <c r="DD25" s="46"/>
      <c r="DE25" s="46"/>
      <c r="DF25" s="46"/>
      <c r="DG25" s="46"/>
      <c r="DH25" s="46"/>
      <c r="DI25" s="46"/>
      <c r="DJ25" s="46"/>
      <c r="DK25" s="46"/>
      <c r="DL25" s="46"/>
      <c r="DM25" s="46"/>
      <c r="DN25" s="46"/>
      <c r="DO25" s="46"/>
      <c r="DP25" s="46"/>
      <c r="DQ25" s="46"/>
      <c r="DR25" s="46"/>
      <c r="DS25" s="46"/>
      <c r="DT25" s="46"/>
      <c r="DU25" s="46"/>
      <c r="DV25" s="46"/>
      <c r="DW25" s="46"/>
      <c r="DX25" s="46"/>
      <c r="DY25" s="46"/>
      <c r="DZ25" s="46"/>
      <c r="EA25" s="46"/>
      <c r="EB25" s="46"/>
      <c r="EC25" s="46"/>
      <c r="ED25" s="46"/>
      <c r="EE25" s="46"/>
      <c r="EF25" s="46"/>
      <c r="EG25" s="46"/>
      <c r="EH25" s="46"/>
      <c r="EI25" s="46"/>
      <c r="EJ25" s="46"/>
      <c r="EK25" s="46"/>
      <c r="EL25" s="46"/>
      <c r="EM25" s="46"/>
      <c r="EN25" s="46"/>
      <c r="EO25" s="46"/>
      <c r="EP25" s="46"/>
      <c r="EQ25" s="46"/>
      <c r="ER25" s="46"/>
      <c r="ES25" s="46"/>
      <c r="ET25" s="46"/>
      <c r="EU25" s="46"/>
      <c r="EV25" s="46"/>
      <c r="EW25" s="46"/>
      <c r="EX25" s="46"/>
      <c r="EY25" s="46"/>
      <c r="EZ25" s="46"/>
      <c r="FA25" s="46"/>
      <c r="FB25" s="46"/>
      <c r="FC25" s="46"/>
      <c r="FD25" s="46"/>
      <c r="FE25" s="46"/>
      <c r="FF25" s="46"/>
      <c r="FG25" s="46"/>
      <c r="FH25" s="46"/>
      <c r="FI25" s="46"/>
      <c r="FJ25" s="46"/>
      <c r="FK25" s="46"/>
      <c r="FL25" s="46"/>
      <c r="FM25" s="46"/>
      <c r="FN25" s="46"/>
      <c r="FO25" s="46"/>
      <c r="FP25" s="46"/>
      <c r="FQ25" s="46"/>
      <c r="FR25" s="46"/>
      <c r="FS25" s="46"/>
      <c r="FT25" s="46"/>
      <c r="FU25" s="46"/>
      <c r="FV25" s="46"/>
      <c r="FW25" s="46"/>
      <c r="FX25" s="46"/>
      <c r="FY25" s="46"/>
      <c r="FZ25" s="46"/>
      <c r="GA25" s="46"/>
      <c r="GB25" s="46"/>
      <c r="GC25" s="46"/>
      <c r="GD25" s="46"/>
      <c r="GE25" s="46"/>
      <c r="GF25" s="46"/>
      <c r="GG25" s="46"/>
      <c r="GH25" s="46"/>
      <c r="GI25" s="46"/>
      <c r="GJ25" s="46"/>
      <c r="GK25" s="46"/>
      <c r="GL25" s="46"/>
      <c r="GM25" s="46"/>
      <c r="GN25" s="46"/>
      <c r="GO25" s="46"/>
      <c r="GP25" s="46"/>
      <c r="GQ25" s="46"/>
      <c r="GR25" s="46"/>
      <c r="GS25" s="46"/>
      <c r="GT25" s="46"/>
      <c r="GU25" s="46"/>
      <c r="GV25" s="46"/>
      <c r="GW25" s="46"/>
      <c r="GX25" s="46"/>
      <c r="GY25" s="46"/>
      <c r="GZ25" s="46"/>
      <c r="HA25" s="46"/>
      <c r="HB25" s="46"/>
      <c r="HC25" s="46"/>
      <c r="HD25" s="46"/>
      <c r="HE25" s="46"/>
      <c r="HF25" s="46"/>
      <c r="HG25" s="46"/>
      <c r="HH25" s="46"/>
      <c r="HI25" s="46"/>
      <c r="HJ25" s="46"/>
    </row>
    <row r="26" spans="1:253" s="44" customFormat="1" x14ac:dyDescent="0.2">
      <c r="A26" s="363"/>
      <c r="B26" s="469"/>
      <c r="C26" s="443"/>
      <c r="D26" s="379"/>
      <c r="E26" s="379"/>
      <c r="F26" s="379"/>
      <c r="G26" s="379"/>
      <c r="H26" s="379"/>
      <c r="I26" s="415"/>
      <c r="J26" s="379"/>
      <c r="K26" s="415"/>
      <c r="L26" s="379"/>
      <c r="M26" s="379"/>
      <c r="N26" s="416"/>
      <c r="O26" s="417"/>
      <c r="P26" s="36"/>
      <c r="Q26" s="36"/>
      <c r="R26" s="36"/>
      <c r="S26" s="36"/>
      <c r="T26" s="36"/>
      <c r="U26" s="3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/>
      <c r="AO26" s="46"/>
      <c r="AP26" s="46"/>
      <c r="AQ26" s="46"/>
      <c r="AR26" s="46"/>
      <c r="AS26" s="46"/>
      <c r="AT26" s="46"/>
      <c r="AU26" s="46"/>
      <c r="AV26" s="46"/>
      <c r="AW26" s="46"/>
      <c r="AX26" s="46"/>
      <c r="AY26" s="46"/>
      <c r="AZ26" s="46"/>
      <c r="BA26" s="46"/>
      <c r="BB26" s="46"/>
      <c r="BC26" s="46"/>
      <c r="BD26" s="46"/>
      <c r="BE26" s="46"/>
      <c r="BF26" s="46"/>
      <c r="BG26" s="46"/>
      <c r="BH26" s="46"/>
      <c r="BI26" s="46"/>
      <c r="BJ26" s="46"/>
      <c r="BK26" s="46"/>
      <c r="BL26" s="46"/>
      <c r="BM26" s="46"/>
      <c r="BN26" s="46"/>
      <c r="BO26" s="46"/>
      <c r="BP26" s="46"/>
      <c r="BQ26" s="46"/>
      <c r="BR26" s="46"/>
      <c r="BS26" s="46"/>
      <c r="BT26" s="46"/>
      <c r="BU26" s="46"/>
      <c r="BV26" s="46"/>
      <c r="BW26" s="46"/>
      <c r="BX26" s="46"/>
      <c r="BY26" s="46"/>
      <c r="BZ26" s="46"/>
      <c r="CA26" s="46"/>
      <c r="CB26" s="46"/>
      <c r="CC26" s="46"/>
      <c r="CD26" s="46"/>
      <c r="CE26" s="46"/>
      <c r="CF26" s="46"/>
      <c r="CG26" s="46"/>
      <c r="CH26" s="46"/>
      <c r="CI26" s="46"/>
      <c r="CJ26" s="46"/>
      <c r="CK26" s="46"/>
      <c r="CL26" s="46"/>
      <c r="CM26" s="46"/>
      <c r="CN26" s="46"/>
      <c r="CO26" s="46"/>
      <c r="CP26" s="46"/>
      <c r="CQ26" s="46"/>
      <c r="CR26" s="46"/>
      <c r="CS26" s="46"/>
      <c r="CT26" s="46"/>
      <c r="CU26" s="46"/>
      <c r="CV26" s="46"/>
      <c r="CW26" s="46"/>
      <c r="CX26" s="46"/>
      <c r="CY26" s="46"/>
      <c r="CZ26" s="46"/>
      <c r="DA26" s="46"/>
      <c r="DB26" s="46"/>
      <c r="DC26" s="46"/>
      <c r="DD26" s="46"/>
      <c r="DE26" s="46"/>
      <c r="DF26" s="46"/>
      <c r="DG26" s="46"/>
      <c r="DH26" s="46"/>
      <c r="DI26" s="46"/>
      <c r="DJ26" s="46"/>
      <c r="DK26" s="46"/>
      <c r="DL26" s="46"/>
      <c r="DM26" s="46"/>
      <c r="DN26" s="46"/>
      <c r="DO26" s="46"/>
      <c r="DP26" s="46"/>
      <c r="DQ26" s="46"/>
      <c r="DR26" s="46"/>
      <c r="DS26" s="46"/>
      <c r="DT26" s="46"/>
      <c r="DU26" s="46"/>
      <c r="DV26" s="46"/>
      <c r="DW26" s="46"/>
      <c r="DX26" s="46"/>
      <c r="DY26" s="46"/>
      <c r="DZ26" s="46"/>
      <c r="EA26" s="46"/>
      <c r="EB26" s="46"/>
      <c r="EC26" s="46"/>
      <c r="ED26" s="46"/>
      <c r="EE26" s="46"/>
      <c r="EF26" s="46"/>
      <c r="EG26" s="46"/>
      <c r="EH26" s="46"/>
      <c r="EI26" s="46"/>
      <c r="EJ26" s="46"/>
      <c r="EK26" s="46"/>
      <c r="EL26" s="46"/>
      <c r="EM26" s="46"/>
      <c r="EN26" s="46"/>
      <c r="EO26" s="46"/>
      <c r="EP26" s="46"/>
      <c r="EQ26" s="46"/>
      <c r="ER26" s="46"/>
      <c r="ES26" s="46"/>
      <c r="ET26" s="46"/>
      <c r="EU26" s="46"/>
      <c r="EV26" s="46"/>
      <c r="EW26" s="46"/>
      <c r="EX26" s="46"/>
      <c r="EY26" s="46"/>
      <c r="EZ26" s="46"/>
      <c r="FA26" s="46"/>
      <c r="FB26" s="46"/>
      <c r="FC26" s="46"/>
      <c r="FD26" s="46"/>
      <c r="FE26" s="46"/>
      <c r="FF26" s="46"/>
      <c r="FG26" s="46"/>
      <c r="FH26" s="46"/>
      <c r="FI26" s="46"/>
      <c r="FJ26" s="46"/>
      <c r="FK26" s="46"/>
      <c r="FL26" s="46"/>
      <c r="FM26" s="46"/>
      <c r="FN26" s="46"/>
      <c r="FO26" s="46"/>
      <c r="FP26" s="46"/>
      <c r="FQ26" s="46"/>
      <c r="FR26" s="46"/>
      <c r="FS26" s="46"/>
      <c r="FT26" s="46"/>
      <c r="FU26" s="46"/>
      <c r="FV26" s="46"/>
      <c r="FW26" s="46"/>
      <c r="FX26" s="46"/>
      <c r="FY26" s="46"/>
      <c r="FZ26" s="46"/>
      <c r="GA26" s="46"/>
      <c r="GB26" s="46"/>
      <c r="GC26" s="46"/>
      <c r="GD26" s="46"/>
      <c r="GE26" s="46"/>
      <c r="GF26" s="46"/>
      <c r="GG26" s="46"/>
      <c r="GH26" s="46"/>
      <c r="GI26" s="46"/>
      <c r="GJ26" s="46"/>
      <c r="GK26" s="46"/>
      <c r="GL26" s="46"/>
      <c r="GM26" s="46"/>
      <c r="GN26" s="46"/>
      <c r="GO26" s="46"/>
      <c r="GP26" s="46"/>
      <c r="GQ26" s="46"/>
      <c r="GR26" s="46"/>
      <c r="GS26" s="46"/>
      <c r="GT26" s="46"/>
      <c r="GU26" s="46"/>
      <c r="GV26" s="46"/>
      <c r="GW26" s="46"/>
      <c r="GX26" s="46"/>
      <c r="GY26" s="46"/>
      <c r="GZ26" s="46"/>
      <c r="HA26" s="46"/>
      <c r="HB26" s="46"/>
      <c r="HC26" s="46"/>
      <c r="HD26" s="46"/>
      <c r="HE26" s="46"/>
      <c r="HF26" s="46"/>
      <c r="HG26" s="46"/>
      <c r="HH26" s="46"/>
      <c r="HI26" s="46"/>
      <c r="HJ26" s="46"/>
    </row>
    <row r="27" spans="1:253" s="102" customFormat="1" x14ac:dyDescent="0.2">
      <c r="A27" s="364" t="s">
        <v>65</v>
      </c>
      <c r="B27" s="470"/>
      <c r="C27" s="448"/>
      <c r="D27" s="418"/>
      <c r="E27" s="418"/>
      <c r="F27" s="419"/>
      <c r="G27" s="420"/>
      <c r="H27" s="418"/>
      <c r="I27" s="418"/>
      <c r="J27" s="420"/>
      <c r="K27" s="418"/>
      <c r="L27" s="420"/>
      <c r="M27" s="421"/>
      <c r="N27" s="422"/>
      <c r="O27" s="414">
        <f>omkostninger!H21</f>
        <v>0</v>
      </c>
      <c r="P27" s="320"/>
      <c r="Q27" s="320"/>
      <c r="R27" s="320"/>
      <c r="S27" s="44"/>
      <c r="T27" s="36"/>
      <c r="U27" s="36"/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</row>
    <row r="28" spans="1:253" s="44" customFormat="1" x14ac:dyDescent="0.2">
      <c r="A28" s="363" t="s">
        <v>180</v>
      </c>
      <c r="B28" s="471"/>
      <c r="C28" s="443"/>
      <c r="D28" s="423"/>
      <c r="E28" s="424"/>
      <c r="F28" s="424"/>
      <c r="G28" s="424"/>
      <c r="H28" s="424"/>
      <c r="I28" s="424"/>
      <c r="J28" s="424"/>
      <c r="K28" s="424"/>
      <c r="L28" s="425"/>
      <c r="M28" s="393"/>
      <c r="N28" s="426"/>
      <c r="O28" s="479">
        <v>0</v>
      </c>
      <c r="P28" s="320"/>
      <c r="Q28" s="36"/>
      <c r="R28" s="36"/>
      <c r="S28" s="36"/>
      <c r="T28" s="36"/>
      <c r="U28" s="3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  <c r="AR28" s="46"/>
      <c r="AS28" s="46"/>
      <c r="AT28" s="46"/>
      <c r="AU28" s="46"/>
      <c r="AV28" s="46"/>
      <c r="AW28" s="46"/>
      <c r="AX28" s="46"/>
      <c r="AY28" s="46"/>
      <c r="AZ28" s="46"/>
      <c r="BA28" s="46"/>
      <c r="BB28" s="46"/>
      <c r="BC28" s="46"/>
      <c r="BD28" s="46"/>
      <c r="BE28" s="46"/>
      <c r="BF28" s="46"/>
      <c r="BG28" s="46"/>
      <c r="BH28" s="46"/>
      <c r="BI28" s="46"/>
      <c r="BJ28" s="46"/>
      <c r="BK28" s="46"/>
      <c r="BL28" s="46"/>
      <c r="BM28" s="46"/>
      <c r="BN28" s="46"/>
      <c r="BO28" s="46"/>
      <c r="BP28" s="46"/>
      <c r="BQ28" s="46"/>
      <c r="BR28" s="46"/>
      <c r="BS28" s="46"/>
      <c r="BT28" s="46"/>
      <c r="BU28" s="46"/>
      <c r="BV28" s="46"/>
      <c r="BW28" s="46"/>
      <c r="BX28" s="46"/>
      <c r="BY28" s="46"/>
      <c r="BZ28" s="46"/>
      <c r="CA28" s="46"/>
      <c r="CB28" s="46"/>
      <c r="CC28" s="46"/>
      <c r="CD28" s="46"/>
      <c r="CE28" s="46"/>
      <c r="CF28" s="46"/>
      <c r="CG28" s="46"/>
      <c r="CH28" s="46"/>
      <c r="CI28" s="46"/>
      <c r="CJ28" s="46"/>
      <c r="CK28" s="46"/>
      <c r="CL28" s="46"/>
      <c r="CM28" s="46"/>
      <c r="CN28" s="46"/>
      <c r="CO28" s="46"/>
      <c r="CP28" s="46"/>
      <c r="CQ28" s="46"/>
      <c r="CR28" s="46"/>
      <c r="CS28" s="46"/>
      <c r="CT28" s="46"/>
      <c r="CU28" s="46"/>
      <c r="CV28" s="46"/>
      <c r="CW28" s="46"/>
      <c r="CX28" s="46"/>
      <c r="CY28" s="46"/>
      <c r="CZ28" s="46"/>
      <c r="DA28" s="46"/>
      <c r="DB28" s="46"/>
      <c r="DC28" s="46"/>
      <c r="DD28" s="46"/>
      <c r="DE28" s="46"/>
      <c r="DF28" s="46"/>
      <c r="DG28" s="46"/>
      <c r="DH28" s="46"/>
      <c r="DI28" s="46"/>
      <c r="DJ28" s="46"/>
      <c r="DK28" s="46"/>
      <c r="DL28" s="46"/>
      <c r="DM28" s="46"/>
      <c r="DN28" s="46"/>
      <c r="DO28" s="46"/>
      <c r="DP28" s="46"/>
      <c r="DQ28" s="46"/>
      <c r="DR28" s="46"/>
      <c r="DS28" s="46"/>
      <c r="DT28" s="46"/>
      <c r="DU28" s="46"/>
      <c r="DV28" s="46"/>
      <c r="DW28" s="46"/>
      <c r="DX28" s="46"/>
      <c r="DY28" s="46"/>
      <c r="DZ28" s="46"/>
      <c r="EA28" s="46"/>
      <c r="EB28" s="46"/>
      <c r="EC28" s="46"/>
      <c r="ED28" s="46"/>
      <c r="EE28" s="46"/>
      <c r="EF28" s="46"/>
      <c r="EG28" s="46"/>
      <c r="EH28" s="46"/>
      <c r="EI28" s="46"/>
      <c r="EJ28" s="46"/>
      <c r="EK28" s="46"/>
      <c r="EL28" s="46"/>
      <c r="EM28" s="46"/>
      <c r="EN28" s="46"/>
      <c r="EO28" s="46"/>
      <c r="EP28" s="46"/>
      <c r="EQ28" s="46"/>
      <c r="ER28" s="46"/>
      <c r="ES28" s="46"/>
      <c r="ET28" s="46"/>
      <c r="EU28" s="46"/>
      <c r="EV28" s="46"/>
      <c r="EW28" s="46"/>
      <c r="EX28" s="46"/>
      <c r="EY28" s="46"/>
      <c r="EZ28" s="46"/>
      <c r="FA28" s="46"/>
      <c r="FB28" s="46"/>
      <c r="FC28" s="46"/>
      <c r="FD28" s="46"/>
      <c r="FE28" s="46"/>
      <c r="FF28" s="46"/>
      <c r="FG28" s="46"/>
      <c r="FH28" s="46"/>
      <c r="FI28" s="46"/>
      <c r="FJ28" s="46"/>
      <c r="FK28" s="46"/>
      <c r="FL28" s="46"/>
      <c r="FM28" s="46"/>
      <c r="FN28" s="46"/>
      <c r="FO28" s="46"/>
      <c r="FP28" s="46"/>
      <c r="FQ28" s="46"/>
      <c r="FR28" s="46"/>
      <c r="FS28" s="46"/>
      <c r="FT28" s="46"/>
      <c r="FU28" s="46"/>
      <c r="FV28" s="46"/>
      <c r="FW28" s="46"/>
      <c r="FX28" s="46"/>
      <c r="FY28" s="46"/>
      <c r="FZ28" s="46"/>
      <c r="GA28" s="46"/>
      <c r="GB28" s="46"/>
      <c r="GC28" s="46"/>
      <c r="GD28" s="46"/>
      <c r="GE28" s="46"/>
      <c r="GF28" s="46"/>
      <c r="GG28" s="46"/>
      <c r="GH28" s="46"/>
      <c r="GI28" s="46"/>
      <c r="GJ28" s="46"/>
      <c r="GK28" s="46"/>
      <c r="GL28" s="46"/>
      <c r="GM28" s="46"/>
      <c r="GN28" s="46"/>
      <c r="GO28" s="46"/>
      <c r="GP28" s="46"/>
      <c r="GQ28" s="46"/>
      <c r="GR28" s="46"/>
      <c r="GS28" s="46"/>
      <c r="GT28" s="46"/>
      <c r="GU28" s="46"/>
      <c r="GV28" s="46"/>
      <c r="GW28" s="46"/>
      <c r="GX28" s="46"/>
      <c r="GY28" s="46"/>
      <c r="GZ28" s="46"/>
      <c r="HA28" s="46"/>
      <c r="HB28" s="46"/>
      <c r="HC28" s="46"/>
      <c r="HD28" s="46"/>
      <c r="HE28" s="46"/>
      <c r="HF28" s="46"/>
      <c r="HG28" s="46"/>
      <c r="HH28" s="46"/>
      <c r="HI28" s="46"/>
      <c r="HJ28" s="46"/>
    </row>
    <row r="29" spans="1:253" s="44" customFormat="1" x14ac:dyDescent="0.2">
      <c r="A29" s="364"/>
      <c r="B29" s="472"/>
      <c r="C29" s="448"/>
      <c r="D29" s="426"/>
      <c r="E29" s="427"/>
      <c r="F29" s="428"/>
      <c r="G29" s="394"/>
      <c r="H29" s="426"/>
      <c r="I29" s="401"/>
      <c r="J29" s="427"/>
      <c r="K29" s="401"/>
      <c r="L29" s="426"/>
      <c r="M29" s="383"/>
      <c r="N29" s="429"/>
      <c r="O29" s="528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  <c r="AA29" s="46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6"/>
      <c r="AO29" s="46"/>
      <c r="AP29" s="46"/>
      <c r="AQ29" s="46"/>
      <c r="AR29" s="46"/>
      <c r="AS29" s="46"/>
      <c r="AT29" s="46"/>
      <c r="AU29" s="46"/>
      <c r="AV29" s="46"/>
      <c r="AW29" s="46"/>
      <c r="AX29" s="46"/>
      <c r="AY29" s="46"/>
      <c r="AZ29" s="46"/>
      <c r="BA29" s="46"/>
      <c r="BB29" s="46"/>
      <c r="BC29" s="46"/>
      <c r="BD29" s="46"/>
      <c r="BE29" s="46"/>
      <c r="BF29" s="46"/>
      <c r="BG29" s="46"/>
      <c r="BH29" s="46"/>
      <c r="BI29" s="46"/>
      <c r="BJ29" s="46"/>
      <c r="BK29" s="46"/>
      <c r="BL29" s="46"/>
      <c r="BM29" s="46"/>
      <c r="BN29" s="46"/>
      <c r="BO29" s="46"/>
      <c r="BP29" s="46"/>
      <c r="BQ29" s="46"/>
      <c r="BR29" s="46"/>
      <c r="BS29" s="46"/>
      <c r="BT29" s="46"/>
      <c r="BU29" s="46"/>
      <c r="BV29" s="46"/>
      <c r="BW29" s="46"/>
      <c r="BX29" s="46"/>
      <c r="BY29" s="46"/>
      <c r="BZ29" s="46"/>
      <c r="CA29" s="46"/>
      <c r="CB29" s="46"/>
      <c r="CC29" s="46"/>
      <c r="CD29" s="46"/>
      <c r="CE29" s="46"/>
      <c r="CF29" s="46"/>
      <c r="CG29" s="46"/>
      <c r="CH29" s="46"/>
      <c r="CI29" s="46"/>
      <c r="CJ29" s="46"/>
      <c r="CK29" s="46"/>
      <c r="CL29" s="46"/>
      <c r="CM29" s="46"/>
      <c r="CN29" s="46"/>
      <c r="CO29" s="46"/>
      <c r="CP29" s="46"/>
      <c r="CQ29" s="46"/>
      <c r="CR29" s="46"/>
      <c r="CS29" s="46"/>
      <c r="CT29" s="46"/>
      <c r="CU29" s="46"/>
      <c r="CV29" s="46"/>
      <c r="CW29" s="46"/>
      <c r="CX29" s="46"/>
      <c r="CY29" s="46"/>
      <c r="CZ29" s="46"/>
      <c r="DA29" s="46"/>
      <c r="DB29" s="46"/>
      <c r="DC29" s="46"/>
      <c r="DD29" s="46"/>
      <c r="DE29" s="46"/>
      <c r="DF29" s="46"/>
      <c r="DG29" s="46"/>
      <c r="DH29" s="46"/>
      <c r="DI29" s="46"/>
      <c r="DJ29" s="46"/>
      <c r="DK29" s="46"/>
      <c r="DL29" s="46"/>
      <c r="DM29" s="46"/>
      <c r="DN29" s="46"/>
      <c r="DO29" s="46"/>
      <c r="DP29" s="46"/>
      <c r="DQ29" s="46"/>
      <c r="DR29" s="46"/>
      <c r="DS29" s="46"/>
      <c r="DT29" s="46"/>
      <c r="DU29" s="46"/>
      <c r="DV29" s="46"/>
      <c r="DW29" s="46"/>
      <c r="DX29" s="46"/>
      <c r="DY29" s="46"/>
      <c r="DZ29" s="46"/>
      <c r="EA29" s="46"/>
      <c r="EB29" s="46"/>
      <c r="EC29" s="46"/>
      <c r="ED29" s="46"/>
      <c r="EE29" s="46"/>
      <c r="EF29" s="46"/>
      <c r="EG29" s="46"/>
      <c r="EH29" s="46"/>
      <c r="EI29" s="46"/>
      <c r="EJ29" s="46"/>
      <c r="EK29" s="46"/>
      <c r="EL29" s="46"/>
      <c r="EM29" s="46"/>
      <c r="EN29" s="46"/>
      <c r="EO29" s="46"/>
      <c r="EP29" s="46"/>
      <c r="EQ29" s="46"/>
      <c r="ER29" s="46"/>
      <c r="ES29" s="46"/>
      <c r="ET29" s="46"/>
      <c r="EU29" s="46"/>
      <c r="EV29" s="46"/>
      <c r="EW29" s="46"/>
      <c r="EX29" s="46"/>
      <c r="EY29" s="46"/>
      <c r="EZ29" s="46"/>
      <c r="FA29" s="46"/>
      <c r="FB29" s="46"/>
      <c r="FC29" s="46"/>
      <c r="FD29" s="46"/>
      <c r="FE29" s="46"/>
      <c r="FF29" s="46"/>
      <c r="FG29" s="46"/>
      <c r="FH29" s="46"/>
      <c r="FI29" s="46"/>
      <c r="FJ29" s="46"/>
      <c r="FK29" s="46"/>
      <c r="FL29" s="46"/>
      <c r="FM29" s="46"/>
      <c r="FN29" s="46"/>
      <c r="FO29" s="46"/>
      <c r="FP29" s="46"/>
      <c r="FQ29" s="46"/>
      <c r="FR29" s="46"/>
      <c r="FS29" s="46"/>
      <c r="FT29" s="46"/>
      <c r="FU29" s="46"/>
      <c r="FV29" s="46"/>
      <c r="FW29" s="46"/>
      <c r="FX29" s="46"/>
      <c r="FY29" s="46"/>
      <c r="FZ29" s="46"/>
      <c r="GA29" s="46"/>
      <c r="GB29" s="46"/>
      <c r="GC29" s="46"/>
      <c r="GD29" s="46"/>
      <c r="GE29" s="46"/>
      <c r="GF29" s="46"/>
      <c r="GG29" s="46"/>
      <c r="GH29" s="46"/>
      <c r="GI29" s="46"/>
      <c r="GJ29" s="46"/>
      <c r="GK29" s="46"/>
      <c r="GL29" s="46"/>
      <c r="GM29" s="46"/>
      <c r="GN29" s="46"/>
      <c r="GO29" s="46"/>
      <c r="GP29" s="46"/>
      <c r="GQ29" s="46"/>
      <c r="GR29" s="46"/>
      <c r="GS29" s="46"/>
      <c r="GT29" s="46"/>
      <c r="GU29" s="46"/>
      <c r="GV29" s="46"/>
      <c r="GW29" s="46"/>
      <c r="GX29" s="46"/>
      <c r="GY29" s="46"/>
      <c r="GZ29" s="46"/>
      <c r="HA29" s="46"/>
      <c r="HB29" s="46"/>
      <c r="HC29" s="46"/>
      <c r="HD29" s="46"/>
      <c r="HE29" s="46"/>
      <c r="HF29" s="46"/>
      <c r="HG29" s="46"/>
      <c r="HH29" s="46"/>
      <c r="HI29" s="46"/>
      <c r="HJ29" s="46"/>
      <c r="HK29" s="46"/>
      <c r="HL29" s="46"/>
      <c r="HM29" s="46"/>
      <c r="HN29" s="46"/>
      <c r="HO29" s="46"/>
      <c r="HP29" s="46"/>
      <c r="HQ29" s="46"/>
      <c r="HR29" s="46"/>
      <c r="HS29" s="46"/>
      <c r="HT29" s="46"/>
      <c r="HU29" s="46"/>
      <c r="HV29" s="46"/>
      <c r="HW29" s="46"/>
      <c r="HX29" s="46"/>
      <c r="HY29" s="46"/>
      <c r="HZ29" s="46"/>
      <c r="IA29" s="46"/>
      <c r="IB29" s="46"/>
      <c r="IC29" s="46"/>
      <c r="ID29" s="46"/>
      <c r="IE29" s="46"/>
      <c r="IF29" s="46"/>
      <c r="IG29" s="46"/>
      <c r="IH29" s="46"/>
      <c r="II29" s="46"/>
      <c r="IJ29" s="46"/>
      <c r="IK29" s="46"/>
      <c r="IL29" s="46"/>
      <c r="IM29" s="46"/>
      <c r="IN29" s="46"/>
      <c r="IO29" s="46"/>
      <c r="IP29" s="46"/>
      <c r="IQ29" s="46"/>
      <c r="IR29" s="46"/>
      <c r="IS29" s="46"/>
    </row>
    <row r="30" spans="1:253" s="102" customFormat="1" x14ac:dyDescent="0.2">
      <c r="A30" s="363" t="s">
        <v>204</v>
      </c>
      <c r="B30" s="473"/>
      <c r="C30" s="443"/>
      <c r="D30" s="430"/>
      <c r="E30" s="430"/>
      <c r="F30" s="431"/>
      <c r="G30" s="415"/>
      <c r="H30" s="430"/>
      <c r="I30" s="430"/>
      <c r="J30" s="415"/>
      <c r="K30" s="430"/>
      <c r="L30" s="432"/>
      <c r="M30" s="379"/>
      <c r="N30" s="433"/>
      <c r="O30" s="708" t="e">
        <f>omkostninger!F36*omkostninger!D36</f>
        <v>#DIV/0!</v>
      </c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6"/>
      <c r="AJ30" s="46"/>
      <c r="AK30" s="46"/>
      <c r="AL30" s="46"/>
      <c r="AM30" s="46"/>
      <c r="AN30" s="46"/>
      <c r="AO30" s="46"/>
      <c r="AP30" s="46"/>
      <c r="AQ30" s="46"/>
      <c r="AR30" s="46"/>
      <c r="AS30" s="46"/>
      <c r="AT30" s="46"/>
      <c r="AU30" s="46"/>
      <c r="AV30" s="46"/>
      <c r="AW30" s="46"/>
      <c r="AX30" s="46"/>
      <c r="AY30" s="46"/>
      <c r="AZ30" s="46"/>
      <c r="BA30" s="46"/>
      <c r="BB30" s="46"/>
      <c r="BC30" s="46"/>
      <c r="BD30" s="46"/>
      <c r="BE30" s="46"/>
      <c r="BF30" s="46"/>
      <c r="BG30" s="46"/>
      <c r="BH30" s="46"/>
      <c r="BI30" s="46"/>
      <c r="BJ30" s="46"/>
      <c r="BK30" s="46"/>
      <c r="BL30" s="46"/>
      <c r="BM30" s="46"/>
      <c r="BN30" s="46"/>
      <c r="BO30" s="46"/>
      <c r="BP30" s="46"/>
      <c r="BQ30" s="46"/>
      <c r="BR30" s="46"/>
      <c r="BS30" s="46"/>
      <c r="BT30" s="46"/>
      <c r="BU30" s="46"/>
      <c r="BV30" s="46"/>
      <c r="BW30" s="46"/>
      <c r="BX30" s="46"/>
      <c r="BY30" s="46"/>
      <c r="BZ30" s="46"/>
      <c r="CA30" s="46"/>
      <c r="CB30" s="46"/>
      <c r="CC30" s="46"/>
      <c r="CD30" s="46"/>
      <c r="CE30" s="46"/>
      <c r="CF30" s="46"/>
      <c r="CG30" s="46"/>
      <c r="CH30" s="46"/>
      <c r="CI30" s="46"/>
      <c r="CJ30" s="46"/>
      <c r="CK30" s="46"/>
      <c r="CL30" s="46"/>
      <c r="CM30" s="46"/>
      <c r="CN30" s="46"/>
      <c r="CO30" s="46"/>
      <c r="CP30" s="46"/>
      <c r="CQ30" s="46"/>
      <c r="CR30" s="46"/>
      <c r="CS30" s="46"/>
      <c r="CT30" s="46"/>
      <c r="CU30" s="46"/>
      <c r="CV30" s="46"/>
      <c r="CW30" s="46"/>
      <c r="CX30" s="46"/>
      <c r="CY30" s="46"/>
      <c r="CZ30" s="46"/>
      <c r="DA30" s="46"/>
      <c r="DB30" s="46"/>
      <c r="DC30" s="46"/>
      <c r="DD30" s="46"/>
      <c r="DE30" s="46"/>
      <c r="DF30" s="46"/>
      <c r="DG30" s="46"/>
      <c r="DH30" s="46"/>
      <c r="DI30" s="46"/>
      <c r="DJ30" s="46"/>
      <c r="DK30" s="46"/>
      <c r="DL30" s="46"/>
      <c r="DM30" s="46"/>
      <c r="DN30" s="46"/>
      <c r="DO30" s="46"/>
      <c r="DP30" s="46"/>
      <c r="DQ30" s="46"/>
      <c r="DR30" s="46"/>
      <c r="DS30" s="46"/>
      <c r="DT30" s="46"/>
      <c r="DU30" s="46"/>
      <c r="DV30" s="46"/>
      <c r="DW30" s="46"/>
      <c r="DX30" s="46"/>
      <c r="DY30" s="46"/>
      <c r="DZ30" s="46"/>
      <c r="EA30" s="46"/>
      <c r="EB30" s="46"/>
      <c r="EC30" s="46"/>
      <c r="ED30" s="46"/>
      <c r="EE30" s="46"/>
      <c r="EF30" s="46"/>
      <c r="EG30" s="46"/>
      <c r="EH30" s="46"/>
      <c r="EI30" s="46"/>
      <c r="EJ30" s="46"/>
      <c r="EK30" s="46"/>
      <c r="EL30" s="46"/>
      <c r="EM30" s="46"/>
      <c r="EN30" s="46"/>
      <c r="EO30" s="46"/>
      <c r="EP30" s="46"/>
      <c r="EQ30" s="46"/>
      <c r="ER30" s="46"/>
      <c r="ES30" s="46"/>
      <c r="ET30" s="46"/>
      <c r="EU30" s="46"/>
      <c r="EV30" s="46"/>
      <c r="EW30" s="46"/>
      <c r="EX30" s="46"/>
      <c r="EY30" s="46"/>
      <c r="EZ30" s="46"/>
      <c r="FA30" s="46"/>
      <c r="FB30" s="46"/>
      <c r="FC30" s="46"/>
      <c r="FD30" s="46"/>
      <c r="FE30" s="46"/>
      <c r="FF30" s="46"/>
      <c r="FG30" s="46"/>
      <c r="FH30" s="46"/>
      <c r="FI30" s="46"/>
      <c r="FJ30" s="46"/>
      <c r="FK30" s="46"/>
      <c r="FL30" s="46"/>
      <c r="FM30" s="46"/>
      <c r="FN30" s="46"/>
      <c r="FO30" s="46"/>
      <c r="FP30" s="46"/>
      <c r="FQ30" s="46"/>
      <c r="FR30" s="46"/>
      <c r="FS30" s="46"/>
      <c r="FT30" s="46"/>
      <c r="FU30" s="46"/>
      <c r="FV30" s="46"/>
      <c r="FW30" s="46"/>
      <c r="FX30" s="46"/>
      <c r="FY30" s="46"/>
      <c r="FZ30" s="46"/>
      <c r="GA30" s="46"/>
      <c r="GB30" s="46"/>
      <c r="GC30" s="46"/>
      <c r="GD30" s="46"/>
      <c r="GE30" s="46"/>
      <c r="GF30" s="46"/>
      <c r="GG30" s="46"/>
      <c r="GH30" s="46"/>
      <c r="GI30" s="46"/>
      <c r="GJ30" s="46"/>
      <c r="GK30" s="46"/>
      <c r="GL30" s="46"/>
      <c r="GM30" s="46"/>
      <c r="GN30" s="46"/>
      <c r="GO30" s="46"/>
      <c r="GP30" s="46"/>
      <c r="GQ30" s="46"/>
      <c r="GR30" s="46"/>
      <c r="GS30" s="46"/>
      <c r="GT30" s="46"/>
      <c r="GU30" s="46"/>
      <c r="GV30" s="46"/>
      <c r="GW30" s="46"/>
      <c r="GX30" s="46"/>
      <c r="GY30" s="46"/>
      <c r="GZ30" s="46"/>
      <c r="HA30" s="46"/>
      <c r="HB30" s="46"/>
      <c r="HC30" s="46"/>
      <c r="HD30" s="46"/>
      <c r="HE30" s="46"/>
      <c r="HF30" s="46"/>
      <c r="HG30" s="46"/>
      <c r="HH30" s="46"/>
      <c r="HI30" s="46"/>
      <c r="HJ30" s="46"/>
      <c r="HK30" s="46"/>
      <c r="HL30" s="46"/>
      <c r="HM30" s="46"/>
      <c r="HN30" s="46"/>
      <c r="HO30" s="46"/>
      <c r="HP30" s="46"/>
      <c r="HQ30" s="46"/>
      <c r="HR30" s="46"/>
      <c r="HS30" s="46"/>
      <c r="HT30" s="46"/>
      <c r="HU30" s="46"/>
      <c r="HV30" s="46"/>
      <c r="HW30" s="46"/>
      <c r="HX30" s="46"/>
      <c r="HY30" s="46"/>
      <c r="HZ30" s="46"/>
      <c r="IA30" s="46"/>
      <c r="IB30" s="46"/>
      <c r="IC30" s="46"/>
      <c r="ID30" s="46"/>
      <c r="IE30" s="46"/>
      <c r="IF30" s="46"/>
      <c r="IG30" s="46"/>
      <c r="IH30" s="46"/>
      <c r="II30" s="46"/>
      <c r="IJ30" s="46"/>
      <c r="IK30" s="46"/>
      <c r="IL30" s="46"/>
      <c r="IM30" s="46"/>
      <c r="IN30" s="46"/>
      <c r="IO30" s="46"/>
      <c r="IP30" s="46"/>
      <c r="IQ30" s="46"/>
      <c r="IR30" s="46"/>
      <c r="IS30" s="46"/>
    </row>
    <row r="31" spans="1:253" s="44" customFormat="1" ht="13.5" thickBot="1" x14ac:dyDescent="0.25">
      <c r="A31" s="477"/>
      <c r="B31" s="474"/>
      <c r="C31" s="468"/>
      <c r="D31" s="434"/>
      <c r="E31" s="434"/>
      <c r="F31" s="435"/>
      <c r="G31" s="434"/>
      <c r="H31" s="436"/>
      <c r="I31" s="411"/>
      <c r="J31" s="434"/>
      <c r="K31" s="411"/>
      <c r="L31" s="434"/>
      <c r="M31" s="405"/>
      <c r="N31" s="437"/>
      <c r="O31" s="480"/>
      <c r="P31" s="36"/>
      <c r="Q31" s="36"/>
      <c r="R31" s="36"/>
      <c r="S31" s="36"/>
      <c r="T31" s="36"/>
      <c r="U31" s="36"/>
      <c r="V31" s="46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/>
      <c r="AP31" s="46"/>
      <c r="AQ31" s="46"/>
      <c r="AR31" s="46"/>
      <c r="AS31" s="46"/>
      <c r="AT31" s="46"/>
      <c r="AU31" s="46"/>
      <c r="AV31" s="46"/>
      <c r="AW31" s="46"/>
      <c r="AX31" s="46"/>
      <c r="AY31" s="46"/>
      <c r="AZ31" s="46"/>
      <c r="BA31" s="46"/>
      <c r="BB31" s="46"/>
      <c r="BC31" s="46"/>
      <c r="BD31" s="46"/>
      <c r="BE31" s="46"/>
      <c r="BF31" s="46"/>
      <c r="BG31" s="46"/>
      <c r="BH31" s="46"/>
      <c r="BI31" s="46"/>
      <c r="BJ31" s="46"/>
      <c r="BK31" s="46"/>
      <c r="BL31" s="46"/>
      <c r="BM31" s="46"/>
      <c r="BN31" s="46"/>
      <c r="BO31" s="46"/>
      <c r="BP31" s="46"/>
      <c r="BQ31" s="46"/>
      <c r="BR31" s="46"/>
      <c r="BS31" s="46"/>
      <c r="BT31" s="46"/>
      <c r="BU31" s="46"/>
      <c r="BV31" s="46"/>
      <c r="BW31" s="46"/>
      <c r="BX31" s="46"/>
      <c r="BY31" s="46"/>
      <c r="BZ31" s="46"/>
      <c r="CA31" s="46"/>
      <c r="CB31" s="46"/>
      <c r="CC31" s="46"/>
      <c r="CD31" s="46"/>
      <c r="CE31" s="46"/>
      <c r="CF31" s="46"/>
      <c r="CG31" s="46"/>
      <c r="CH31" s="46"/>
      <c r="CI31" s="46"/>
      <c r="CJ31" s="46"/>
      <c r="CK31" s="46"/>
      <c r="CL31" s="46"/>
      <c r="CM31" s="46"/>
      <c r="CN31" s="46"/>
      <c r="CO31" s="46"/>
      <c r="CP31" s="46"/>
      <c r="CQ31" s="46"/>
      <c r="CR31" s="46"/>
      <c r="CS31" s="46"/>
      <c r="CT31" s="46"/>
      <c r="CU31" s="46"/>
      <c r="CV31" s="46"/>
      <c r="CW31" s="46"/>
      <c r="CX31" s="46"/>
      <c r="CY31" s="46"/>
      <c r="CZ31" s="46"/>
      <c r="DA31" s="46"/>
      <c r="DB31" s="46"/>
      <c r="DC31" s="46"/>
      <c r="DD31" s="46"/>
      <c r="DE31" s="46"/>
      <c r="DF31" s="46"/>
      <c r="DG31" s="46"/>
      <c r="DH31" s="46"/>
      <c r="DI31" s="46"/>
      <c r="DJ31" s="46"/>
      <c r="DK31" s="46"/>
      <c r="DL31" s="46"/>
      <c r="DM31" s="46"/>
      <c r="DN31" s="46"/>
      <c r="DO31" s="46"/>
      <c r="DP31" s="46"/>
      <c r="DQ31" s="46"/>
      <c r="DR31" s="46"/>
      <c r="DS31" s="46"/>
      <c r="DT31" s="46"/>
      <c r="DU31" s="46"/>
      <c r="DV31" s="46"/>
      <c r="DW31" s="46"/>
      <c r="DX31" s="46"/>
      <c r="DY31" s="46"/>
      <c r="DZ31" s="46"/>
      <c r="EA31" s="46"/>
      <c r="EB31" s="46"/>
      <c r="EC31" s="46"/>
      <c r="ED31" s="46"/>
      <c r="EE31" s="46"/>
      <c r="EF31" s="46"/>
      <c r="EG31" s="46"/>
      <c r="EH31" s="46"/>
      <c r="EI31" s="46"/>
      <c r="EJ31" s="46"/>
      <c r="EK31" s="46"/>
      <c r="EL31" s="46"/>
      <c r="EM31" s="46"/>
      <c r="EN31" s="46"/>
      <c r="EO31" s="46"/>
      <c r="EP31" s="46"/>
      <c r="EQ31" s="46"/>
      <c r="ER31" s="46"/>
      <c r="ES31" s="46"/>
      <c r="ET31" s="46"/>
      <c r="EU31" s="46"/>
      <c r="EV31" s="46"/>
      <c r="EW31" s="46"/>
      <c r="EX31" s="46"/>
      <c r="EY31" s="46"/>
      <c r="EZ31" s="46"/>
      <c r="FA31" s="46"/>
      <c r="FB31" s="46"/>
      <c r="FC31" s="46"/>
      <c r="FD31" s="46"/>
      <c r="FE31" s="46"/>
      <c r="FF31" s="46"/>
      <c r="FG31" s="46"/>
      <c r="FH31" s="46"/>
      <c r="FI31" s="46"/>
      <c r="FJ31" s="46"/>
      <c r="FK31" s="46"/>
      <c r="FL31" s="46"/>
      <c r="FM31" s="46"/>
      <c r="FN31" s="46"/>
      <c r="FO31" s="46"/>
      <c r="FP31" s="46"/>
      <c r="FQ31" s="46"/>
      <c r="FR31" s="46"/>
      <c r="FS31" s="46"/>
      <c r="FT31" s="46"/>
      <c r="FU31" s="46"/>
      <c r="FV31" s="46"/>
      <c r="FW31" s="46"/>
      <c r="FX31" s="46"/>
      <c r="FY31" s="46"/>
      <c r="FZ31" s="46"/>
      <c r="GA31" s="46"/>
      <c r="GB31" s="46"/>
      <c r="GC31" s="46"/>
      <c r="GD31" s="46"/>
      <c r="GE31" s="46"/>
      <c r="GF31" s="46"/>
      <c r="GG31" s="46"/>
      <c r="GH31" s="46"/>
      <c r="GI31" s="46"/>
      <c r="GJ31" s="46"/>
      <c r="GK31" s="46"/>
      <c r="GL31" s="46"/>
      <c r="GM31" s="46"/>
      <c r="GN31" s="46"/>
      <c r="GO31" s="46"/>
      <c r="GP31" s="46"/>
      <c r="GQ31" s="46"/>
      <c r="GR31" s="46"/>
      <c r="GS31" s="46"/>
      <c r="GT31" s="46"/>
      <c r="GU31" s="46"/>
      <c r="GV31" s="46"/>
      <c r="GW31" s="46"/>
      <c r="GX31" s="46"/>
      <c r="GY31" s="46"/>
      <c r="GZ31" s="46"/>
      <c r="HA31" s="46"/>
      <c r="HB31" s="46"/>
      <c r="HC31" s="46"/>
      <c r="HD31" s="46"/>
      <c r="HE31" s="46"/>
      <c r="HF31" s="46"/>
      <c r="HG31" s="46"/>
      <c r="HH31" s="46"/>
      <c r="HI31" s="46"/>
      <c r="HJ31" s="46"/>
      <c r="HK31" s="46"/>
      <c r="HL31" s="46"/>
      <c r="HM31" s="46"/>
      <c r="HN31" s="46"/>
      <c r="HO31" s="46"/>
      <c r="HP31" s="46"/>
      <c r="HQ31" s="46"/>
      <c r="HR31" s="46"/>
      <c r="HS31" s="46"/>
      <c r="HT31" s="46"/>
      <c r="HU31" s="46"/>
      <c r="HV31" s="46"/>
      <c r="HW31" s="46"/>
      <c r="HX31" s="46"/>
      <c r="HY31" s="46"/>
      <c r="HZ31" s="46"/>
      <c r="IA31" s="46"/>
      <c r="IB31" s="46"/>
      <c r="IC31" s="46"/>
      <c r="ID31" s="46"/>
      <c r="IE31" s="46"/>
      <c r="IF31" s="46"/>
      <c r="IG31" s="46"/>
      <c r="IH31" s="46"/>
      <c r="II31" s="46"/>
      <c r="IJ31" s="46"/>
      <c r="IK31" s="46"/>
      <c r="IL31" s="46"/>
      <c r="IM31" s="46"/>
      <c r="IN31" s="46"/>
      <c r="IO31" s="46"/>
      <c r="IP31" s="46"/>
      <c r="IQ31" s="46"/>
      <c r="IR31" s="46"/>
      <c r="IS31" s="46"/>
    </row>
    <row r="32" spans="1:253" s="102" customFormat="1" ht="13.5" thickBot="1" x14ac:dyDescent="0.25">
      <c r="A32" s="364"/>
      <c r="B32" s="475"/>
      <c r="C32" s="448"/>
      <c r="D32" s="420"/>
      <c r="E32" s="420"/>
      <c r="F32" s="496" t="s">
        <v>197</v>
      </c>
      <c r="G32" s="494"/>
      <c r="H32" s="494"/>
      <c r="I32" s="494"/>
      <c r="J32" s="495"/>
      <c r="K32" s="420"/>
      <c r="L32" s="420"/>
      <c r="M32" s="426">
        <f>M21</f>
        <v>0</v>
      </c>
      <c r="N32" s="438" t="e">
        <f>N21</f>
        <v>#DIV/0!</v>
      </c>
      <c r="O32" s="414"/>
      <c r="P32" s="36"/>
      <c r="Q32" s="36"/>
      <c r="R32" s="36"/>
      <c r="S32" s="36"/>
      <c r="T32" s="36"/>
      <c r="U32" s="36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6"/>
      <c r="AJ32" s="46"/>
      <c r="AK32" s="46"/>
      <c r="AL32" s="46"/>
      <c r="AM32" s="46"/>
      <c r="AN32" s="46"/>
      <c r="AO32" s="46"/>
      <c r="AP32" s="46"/>
      <c r="AQ32" s="46"/>
      <c r="AR32" s="46"/>
      <c r="AS32" s="46"/>
      <c r="AT32" s="46"/>
      <c r="AU32" s="46"/>
      <c r="AV32" s="46"/>
      <c r="AW32" s="46"/>
      <c r="AX32" s="46"/>
      <c r="AY32" s="46"/>
      <c r="AZ32" s="46"/>
      <c r="BA32" s="46"/>
      <c r="BB32" s="46"/>
      <c r="BC32" s="46"/>
      <c r="BD32" s="46"/>
      <c r="BE32" s="46"/>
      <c r="BF32" s="46"/>
      <c r="BG32" s="46"/>
      <c r="BH32" s="46"/>
      <c r="BI32" s="46"/>
      <c r="BJ32" s="46"/>
      <c r="BK32" s="46"/>
      <c r="BL32" s="46"/>
      <c r="BM32" s="46"/>
      <c r="BN32" s="46"/>
      <c r="BO32" s="46"/>
      <c r="BP32" s="46"/>
      <c r="BQ32" s="46"/>
      <c r="BR32" s="46"/>
      <c r="BS32" s="46"/>
      <c r="BT32" s="46"/>
      <c r="BU32" s="46"/>
      <c r="BV32" s="46"/>
      <c r="BW32" s="46"/>
      <c r="BX32" s="46"/>
      <c r="BY32" s="46"/>
      <c r="BZ32" s="46"/>
      <c r="CA32" s="46"/>
      <c r="CB32" s="46"/>
      <c r="CC32" s="46"/>
      <c r="CD32" s="46"/>
      <c r="CE32" s="46"/>
      <c r="CF32" s="46"/>
      <c r="CG32" s="46"/>
      <c r="CH32" s="46"/>
      <c r="CI32" s="46"/>
      <c r="CJ32" s="46"/>
      <c r="CK32" s="46"/>
      <c r="CL32" s="46"/>
      <c r="CM32" s="46"/>
      <c r="CN32" s="46"/>
      <c r="CO32" s="46"/>
      <c r="CP32" s="46"/>
      <c r="CQ32" s="46"/>
      <c r="CR32" s="46"/>
      <c r="CS32" s="46"/>
      <c r="CT32" s="46"/>
      <c r="CU32" s="46"/>
      <c r="CV32" s="46"/>
      <c r="CW32" s="46"/>
      <c r="CX32" s="46"/>
      <c r="CY32" s="46"/>
      <c r="CZ32" s="46"/>
      <c r="DA32" s="46"/>
      <c r="DB32" s="46"/>
      <c r="DC32" s="46"/>
      <c r="DD32" s="46"/>
      <c r="DE32" s="46"/>
      <c r="DF32" s="46"/>
      <c r="DG32" s="46"/>
      <c r="DH32" s="46"/>
      <c r="DI32" s="46"/>
      <c r="DJ32" s="46"/>
      <c r="DK32" s="46"/>
      <c r="DL32" s="46"/>
      <c r="DM32" s="46"/>
      <c r="DN32" s="46"/>
      <c r="DO32" s="46"/>
      <c r="DP32" s="46"/>
      <c r="DQ32" s="46"/>
      <c r="DR32" s="46"/>
      <c r="DS32" s="46"/>
      <c r="DT32" s="46"/>
      <c r="DU32" s="46"/>
      <c r="DV32" s="46"/>
      <c r="DW32" s="46"/>
      <c r="DX32" s="46"/>
      <c r="DY32" s="46"/>
      <c r="DZ32" s="46"/>
      <c r="EA32" s="46"/>
      <c r="EB32" s="46"/>
      <c r="EC32" s="46"/>
      <c r="ED32" s="46"/>
      <c r="EE32" s="46"/>
      <c r="EF32" s="46"/>
      <c r="EG32" s="46"/>
      <c r="EH32" s="46"/>
      <c r="EI32" s="46"/>
      <c r="EJ32" s="46"/>
      <c r="EK32" s="46"/>
      <c r="EL32" s="46"/>
      <c r="EM32" s="46"/>
      <c r="EN32" s="46"/>
      <c r="EO32" s="46"/>
      <c r="EP32" s="46"/>
      <c r="EQ32" s="46"/>
      <c r="ER32" s="46"/>
      <c r="ES32" s="46"/>
      <c r="ET32" s="46"/>
      <c r="EU32" s="46"/>
      <c r="EV32" s="46"/>
      <c r="EW32" s="46"/>
      <c r="EX32" s="46"/>
      <c r="EY32" s="46"/>
      <c r="EZ32" s="46"/>
      <c r="FA32" s="46"/>
      <c r="FB32" s="46"/>
      <c r="FC32" s="46"/>
      <c r="FD32" s="46"/>
      <c r="FE32" s="46"/>
      <c r="FF32" s="46"/>
      <c r="FG32" s="46"/>
      <c r="FH32" s="46"/>
      <c r="FI32" s="46"/>
      <c r="FJ32" s="46"/>
      <c r="FK32" s="46"/>
      <c r="FL32" s="46"/>
      <c r="FM32" s="46"/>
      <c r="FN32" s="46"/>
      <c r="FO32" s="46"/>
      <c r="FP32" s="46"/>
      <c r="FQ32" s="46"/>
      <c r="FR32" s="46"/>
      <c r="FS32" s="46"/>
      <c r="FT32" s="46"/>
      <c r="FU32" s="46"/>
      <c r="FV32" s="46"/>
      <c r="FW32" s="46"/>
      <c r="FX32" s="46"/>
      <c r="FY32" s="46"/>
      <c r="FZ32" s="46"/>
      <c r="GA32" s="46"/>
      <c r="GB32" s="46"/>
      <c r="GC32" s="46"/>
      <c r="GD32" s="46"/>
      <c r="GE32" s="46"/>
      <c r="GF32" s="46"/>
      <c r="GG32" s="46"/>
      <c r="GH32" s="46"/>
      <c r="GI32" s="46"/>
      <c r="GJ32" s="46"/>
      <c r="GK32" s="46"/>
      <c r="GL32" s="46"/>
      <c r="GM32" s="46"/>
      <c r="GN32" s="46"/>
      <c r="GO32" s="46"/>
      <c r="GP32" s="46"/>
      <c r="GQ32" s="46"/>
      <c r="GR32" s="46"/>
      <c r="GS32" s="46"/>
      <c r="GT32" s="46"/>
      <c r="GU32" s="46"/>
      <c r="GV32" s="46"/>
      <c r="GW32" s="46"/>
      <c r="GX32" s="46"/>
      <c r="GY32" s="46"/>
      <c r="GZ32" s="46"/>
      <c r="HA32" s="46"/>
      <c r="HB32" s="46"/>
      <c r="HC32" s="46"/>
      <c r="HD32" s="46"/>
      <c r="HE32" s="46"/>
      <c r="HF32" s="46"/>
      <c r="HG32" s="46"/>
      <c r="HH32" s="46"/>
      <c r="HI32" s="46"/>
      <c r="HJ32" s="46"/>
      <c r="HK32" s="46"/>
      <c r="HL32" s="46"/>
      <c r="HM32" s="46"/>
      <c r="HN32" s="46"/>
      <c r="HO32" s="46"/>
      <c r="HP32" s="46"/>
      <c r="HQ32" s="46"/>
      <c r="HR32" s="46"/>
      <c r="HS32" s="46"/>
      <c r="HT32" s="46"/>
      <c r="HU32" s="46"/>
      <c r="HV32" s="46"/>
      <c r="HW32" s="46"/>
      <c r="HX32" s="46"/>
      <c r="HY32" s="46"/>
      <c r="HZ32" s="46"/>
      <c r="IA32" s="46"/>
      <c r="IB32" s="46"/>
      <c r="IC32" s="46"/>
      <c r="ID32" s="46"/>
      <c r="IE32" s="46"/>
      <c r="IF32" s="46"/>
      <c r="IG32" s="46"/>
      <c r="IH32" s="46"/>
      <c r="II32" s="46"/>
      <c r="IJ32" s="46"/>
      <c r="IK32" s="46"/>
      <c r="IL32" s="46"/>
      <c r="IM32" s="46"/>
      <c r="IN32" s="46"/>
      <c r="IO32" s="46"/>
      <c r="IP32" s="46"/>
      <c r="IQ32" s="46"/>
      <c r="IR32" s="46"/>
      <c r="IS32" s="46"/>
    </row>
    <row r="33" spans="1:253" s="44" customFormat="1" ht="13.5" thickBot="1" x14ac:dyDescent="0.25">
      <c r="A33" s="529"/>
      <c r="B33" s="475"/>
      <c r="C33" s="448"/>
      <c r="D33" s="420"/>
      <c r="E33" s="420"/>
      <c r="F33" s="497" t="s">
        <v>198</v>
      </c>
      <c r="G33" s="498"/>
      <c r="H33" s="499"/>
      <c r="I33" s="494"/>
      <c r="J33" s="495"/>
      <c r="K33" s="420"/>
      <c r="L33" s="524"/>
      <c r="M33" s="525">
        <f>SUM(M21:M32)</f>
        <v>0</v>
      </c>
      <c r="N33" s="709"/>
      <c r="O33" s="439"/>
      <c r="P33" s="36"/>
      <c r="Q33"/>
      <c r="R33"/>
      <c r="S33"/>
      <c r="T33"/>
      <c r="U33"/>
      <c r="HI33" s="46"/>
      <c r="HJ33" s="46"/>
      <c r="HK33" s="46"/>
      <c r="HL33" s="46"/>
      <c r="HM33" s="46"/>
      <c r="HN33" s="46"/>
      <c r="HO33" s="46"/>
      <c r="HP33" s="46"/>
      <c r="HQ33" s="46"/>
      <c r="HR33" s="46"/>
      <c r="HS33" s="46"/>
      <c r="HT33" s="46"/>
      <c r="HU33" s="46"/>
      <c r="HV33" s="46"/>
      <c r="HW33" s="46"/>
      <c r="HX33" s="46"/>
      <c r="HY33" s="46"/>
      <c r="HZ33" s="46"/>
      <c r="IA33" s="46"/>
      <c r="IB33" s="46"/>
      <c r="IC33" s="46"/>
      <c r="ID33" s="46"/>
      <c r="IE33" s="46"/>
      <c r="IF33" s="46"/>
      <c r="IG33" s="46"/>
      <c r="IH33" s="46"/>
      <c r="II33" s="46"/>
      <c r="IJ33" s="46"/>
      <c r="IK33" s="46"/>
      <c r="IL33" s="46"/>
      <c r="IM33" s="46"/>
      <c r="IN33" s="46"/>
      <c r="IO33" s="46"/>
      <c r="IP33" s="46"/>
      <c r="IQ33" s="46"/>
      <c r="IR33" s="46"/>
      <c r="IS33" s="46"/>
    </row>
    <row r="34" spans="1:253" s="44" customFormat="1" ht="14.25" customHeight="1" thickBot="1" x14ac:dyDescent="0.25">
      <c r="A34" s="530"/>
      <c r="B34" s="366"/>
      <c r="C34" s="367"/>
      <c r="D34" s="440"/>
      <c r="E34" s="440"/>
      <c r="F34" s="440"/>
      <c r="G34" s="440"/>
      <c r="H34" s="440"/>
      <c r="I34" s="440"/>
      <c r="J34" s="440"/>
      <c r="K34" s="523"/>
      <c r="L34" s="710" t="s">
        <v>201</v>
      </c>
      <c r="M34" s="711"/>
      <c r="N34" s="711"/>
      <c r="O34" s="327" t="e">
        <f>O21</f>
        <v>#DIV/0!</v>
      </c>
      <c r="P34" s="36"/>
      <c r="Q34"/>
      <c r="R34"/>
      <c r="S34"/>
      <c r="T34"/>
      <c r="U34"/>
      <c r="HI34" s="46"/>
      <c r="HJ34" s="46"/>
      <c r="HK34" s="46"/>
      <c r="HL34" s="46"/>
      <c r="HM34" s="46"/>
      <c r="HN34" s="46"/>
      <c r="HO34" s="46"/>
      <c r="HP34" s="46"/>
      <c r="HQ34" s="46"/>
      <c r="HR34" s="46"/>
      <c r="HS34" s="46"/>
      <c r="HT34" s="46"/>
      <c r="HU34" s="46"/>
      <c r="HV34" s="46"/>
      <c r="HW34" s="46"/>
      <c r="HX34" s="46"/>
      <c r="HY34" s="46"/>
      <c r="HZ34" s="46"/>
      <c r="IA34" s="46"/>
      <c r="IB34" s="46"/>
      <c r="IC34" s="46"/>
      <c r="ID34" s="46"/>
      <c r="IE34" s="46"/>
      <c r="IF34" s="46"/>
      <c r="IG34" s="46"/>
      <c r="IH34" s="46"/>
      <c r="II34" s="46"/>
      <c r="IJ34" s="46"/>
      <c r="IK34" s="46"/>
      <c r="IL34" s="46"/>
      <c r="IM34" s="46"/>
      <c r="IN34" s="46"/>
      <c r="IO34" s="46"/>
      <c r="IP34" s="46"/>
      <c r="IQ34" s="46"/>
      <c r="IR34" s="46"/>
      <c r="IS34" s="46"/>
    </row>
    <row r="35" spans="1:253" s="44" customFormat="1" ht="14.25" customHeight="1" thickBot="1" x14ac:dyDescent="0.35">
      <c r="A35" s="233"/>
      <c r="B35" s="233"/>
      <c r="C35" s="248"/>
      <c r="D35" s="441"/>
      <c r="E35" s="441"/>
      <c r="F35" s="441"/>
      <c r="G35" s="441"/>
      <c r="H35" s="441"/>
      <c r="I35" s="441"/>
      <c r="J35" s="441"/>
      <c r="K35" s="441"/>
      <c r="L35" s="710" t="s">
        <v>202</v>
      </c>
      <c r="M35" s="711"/>
      <c r="N35" s="711"/>
      <c r="O35" s="378" t="e">
        <f>O21+O23+O24++O27+O28</f>
        <v>#DIV/0!</v>
      </c>
      <c r="P35" s="36"/>
      <c r="Q35"/>
      <c r="R35"/>
      <c r="S35"/>
      <c r="T35"/>
      <c r="U35"/>
      <c r="HI35" s="46"/>
      <c r="HJ35" s="46"/>
    </row>
    <row r="36" spans="1:253" ht="13.5" thickBot="1" x14ac:dyDescent="0.25">
      <c r="A36" s="235"/>
      <c r="B36" s="235"/>
      <c r="C36" s="236"/>
      <c r="D36" s="712"/>
      <c r="E36" s="712"/>
      <c r="F36" s="712"/>
      <c r="G36" s="712"/>
      <c r="H36" s="712"/>
      <c r="I36" s="712"/>
      <c r="J36" s="712"/>
      <c r="K36" s="712"/>
      <c r="L36" s="806" t="s">
        <v>183</v>
      </c>
      <c r="M36" s="807"/>
      <c r="N36" s="807"/>
      <c r="O36" s="731" t="e">
        <f>N32/O34*100</f>
        <v>#DIV/0!</v>
      </c>
      <c r="P36" s="36"/>
    </row>
    <row r="37" spans="1:253" ht="13.5" thickBot="1" x14ac:dyDescent="0.25">
      <c r="A37" s="235"/>
      <c r="B37" s="235"/>
      <c r="C37" s="236"/>
      <c r="D37" s="712"/>
      <c r="E37" s="712"/>
      <c r="F37" s="712"/>
      <c r="G37" s="712"/>
      <c r="H37" s="712"/>
      <c r="I37" s="712"/>
      <c r="J37" s="712"/>
      <c r="K37" s="712"/>
      <c r="L37" s="798" t="s">
        <v>205</v>
      </c>
      <c r="M37" s="799"/>
      <c r="N37" s="800"/>
      <c r="O37" s="438" t="e">
        <f>O35+O30</f>
        <v>#DIV/0!</v>
      </c>
      <c r="P37" s="36"/>
    </row>
    <row r="38" spans="1:253" x14ac:dyDescent="0.2">
      <c r="A38" s="186"/>
      <c r="B38" s="186"/>
      <c r="C38" s="186"/>
      <c r="D38" s="186"/>
      <c r="E38" s="186"/>
      <c r="F38" s="186"/>
      <c r="G38" s="186"/>
      <c r="H38" s="186"/>
      <c r="I38" s="186"/>
      <c r="J38" s="186"/>
      <c r="K38" s="186"/>
      <c r="L38" s="186"/>
      <c r="M38" s="350"/>
      <c r="N38" s="36"/>
      <c r="O38" s="476"/>
    </row>
    <row r="39" spans="1:253" x14ac:dyDescent="0.2">
      <c r="A39" s="481" t="s">
        <v>187</v>
      </c>
      <c r="B39" s="186"/>
      <c r="C39" s="186"/>
      <c r="D39" s="186"/>
      <c r="E39" s="186"/>
      <c r="F39" s="186"/>
      <c r="G39" s="186"/>
      <c r="H39" s="186"/>
      <c r="I39" s="186"/>
      <c r="J39" s="186"/>
      <c r="K39" s="186"/>
      <c r="L39" s="186"/>
      <c r="R39" s="263"/>
    </row>
    <row r="40" spans="1:253" ht="15.75" x14ac:dyDescent="0.25">
      <c r="A40" s="482" t="s">
        <v>191</v>
      </c>
      <c r="B40" s="377"/>
      <c r="C40" s="713"/>
      <c r="D40" s="36"/>
      <c r="E40" s="36"/>
      <c r="F40" s="36"/>
      <c r="G40" s="36"/>
      <c r="H40" s="36"/>
      <c r="I40" s="36"/>
      <c r="J40" s="36"/>
      <c r="K40" s="36"/>
      <c r="L40" s="36"/>
    </row>
    <row r="41" spans="1:253" x14ac:dyDescent="0.2">
      <c r="A41" s="483" t="s">
        <v>188</v>
      </c>
      <c r="B41" s="36"/>
    </row>
    <row r="42" spans="1:253" x14ac:dyDescent="0.2">
      <c r="A42" s="483" t="s">
        <v>189</v>
      </c>
      <c r="B42" s="36"/>
    </row>
    <row r="43" spans="1:253" x14ac:dyDescent="0.2">
      <c r="A43" s="484" t="s">
        <v>190</v>
      </c>
    </row>
  </sheetData>
  <sheetProtection algorithmName="SHA-512" hashValue="LUp6yT5MYlSv1ZAV16xLxl7K2q9ogyW8L/WZoTxcV8SEJiRx7R54tKIY6winvQYiKzU6t2eGjDAV2uowISW7dg==" saltValue="noLeZUbQr97B1BFR042dsw==" spinCount="100000" sheet="1" objects="1" scenarios="1" formatCells="0" formatColumns="0" formatRows="0" insertRows="0" insertHyperlinks="0" deleteRows="0" sort="0" autoFilter="0" pivotTables="0"/>
  <mergeCells count="15">
    <mergeCell ref="M1:N1"/>
    <mergeCell ref="B3:E3"/>
    <mergeCell ref="C4:H5"/>
    <mergeCell ref="I4:J5"/>
    <mergeCell ref="K4:L5"/>
    <mergeCell ref="N3:O3"/>
    <mergeCell ref="M2:M3"/>
    <mergeCell ref="N5:O5"/>
    <mergeCell ref="M4:M5"/>
    <mergeCell ref="L37:N37"/>
    <mergeCell ref="D19:L19"/>
    <mergeCell ref="D22:E22"/>
    <mergeCell ref="L36:N36"/>
    <mergeCell ref="A7:A8"/>
    <mergeCell ref="D17:L17"/>
  </mergeCells>
  <phoneticPr fontId="10" type="noConversion"/>
  <conditionalFormatting sqref="C40">
    <cfRule type="cellIs" dxfId="0" priority="1" stopIfTrue="1" operator="lessThan">
      <formula>0.05</formula>
    </cfRule>
  </conditionalFormatting>
  <dataValidations xWindow="215" yWindow="287" count="5">
    <dataValidation allowBlank="1" showInputMessage="1" showErrorMessage="1" prompt="Her indtastes hvor mange månder i skal have en entrepriseleder på pladsen" sqref="B24"/>
    <dataValidation allowBlank="1" showInputMessage="1" showErrorMessage="1" prompt="Her indtastes hvor mange månder i skal have en formand på pladsen" sqref="B23"/>
    <dataValidation allowBlank="1" showInputMessage="1" showErrorMessage="1" prompt="Kørepenge i henhold til gældende overenskomst på området, i skal regne med at halvdelen af  de timelønnede får max beløbet. _x000a_" sqref="B15"/>
    <dataValidation allowBlank="1" showInputMessage="1" showErrorMessage="1" promptTitle="stipulerede ydelser" prompt="Her taster i de stipulerede ydelser ind " sqref="O28"/>
    <dataValidation allowBlank="1" showInputMessage="1" showErrorMessage="1" promptTitle="Garantistillelse" prompt="Tallet kommer fra omkostningsarket og _x000a_tillægges  byggeplads drift på tilbudslisten_x000a_" sqref="O30"/>
  </dataValidations>
  <hyperlinks>
    <hyperlink ref="A39" location="Betonarbejdet!A1" display="Betonarbejdet!A1"/>
    <hyperlink ref="A40" location="omkostninger!A1" display="Omkostninger!A1"/>
    <hyperlink ref="A41" location="'Byggeplads drift'!A1" display="'Byggeplads drift'!A1"/>
    <hyperlink ref="A42" location="'Byggeplads til og afrigning'!A1" display="'Byggeplads til og afrigning'!A1"/>
    <hyperlink ref="A43" location="Vinterliste!A1" display="Vinterliste!A1"/>
  </hyperlinks>
  <pageMargins left="0" right="0" top="0.19685039370078741" bottom="0.19685039370078741" header="0.51181102362204722" footer="0.51181102362204722"/>
  <pageSetup paperSize="9" scale="90" orientation="landscape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/>
  <dimension ref="A1:Y78"/>
  <sheetViews>
    <sheetView zoomScaleNormal="100" workbookViewId="0">
      <selection activeCell="S21" sqref="S21"/>
    </sheetView>
  </sheetViews>
  <sheetFormatPr defaultRowHeight="12.75" x14ac:dyDescent="0.2"/>
  <cols>
    <col min="2" max="2" width="12.28515625" customWidth="1"/>
    <col min="3" max="3" width="6.28515625" customWidth="1"/>
    <col min="4" max="4" width="7.7109375" customWidth="1"/>
    <col min="5" max="5" width="9.5703125" customWidth="1"/>
    <col min="7" max="9" width="11.140625" customWidth="1"/>
    <col min="11" max="12" width="11.140625" customWidth="1"/>
    <col min="13" max="13" width="6.28515625" customWidth="1"/>
    <col min="14" max="14" width="12.5703125" customWidth="1"/>
    <col min="15" max="15" width="6.28515625" hidden="1" customWidth="1"/>
  </cols>
  <sheetData>
    <row r="1" spans="1:24" ht="21.75" thickTop="1" thickBot="1" x14ac:dyDescent="0.35">
      <c r="A1" s="328" t="s">
        <v>186</v>
      </c>
      <c r="B1" s="518" t="s">
        <v>18</v>
      </c>
      <c r="C1" s="137"/>
      <c r="D1" s="137"/>
      <c r="E1" s="138"/>
      <c r="F1" s="824" t="s">
        <v>199</v>
      </c>
      <c r="G1" s="824"/>
      <c r="H1" s="824"/>
      <c r="I1" s="138"/>
      <c r="J1" s="519" t="s">
        <v>38</v>
      </c>
      <c r="K1" s="125"/>
      <c r="L1" s="126"/>
      <c r="M1" s="122"/>
      <c r="N1" s="123" t="s">
        <v>112</v>
      </c>
      <c r="O1" s="124"/>
      <c r="P1" s="130"/>
    </row>
    <row r="2" spans="1:24" ht="15.75" x14ac:dyDescent="0.25">
      <c r="A2" s="127"/>
      <c r="B2" s="7"/>
      <c r="C2" s="7"/>
      <c r="D2" s="7"/>
      <c r="E2" s="8"/>
      <c r="F2" s="9"/>
      <c r="G2" s="9"/>
      <c r="H2" s="36"/>
      <c r="I2" s="36"/>
      <c r="J2" s="9"/>
      <c r="K2" s="9"/>
      <c r="L2" s="503" t="s">
        <v>193</v>
      </c>
      <c r="M2" s="779">
        <f>Forside!N3</f>
        <v>0</v>
      </c>
      <c r="N2" s="779"/>
      <c r="O2" s="115"/>
      <c r="P2" s="130"/>
    </row>
    <row r="3" spans="1:24" ht="16.5" thickBot="1" x14ac:dyDescent="0.3">
      <c r="A3" s="128"/>
      <c r="B3" s="504" t="s">
        <v>56</v>
      </c>
      <c r="C3" s="12"/>
      <c r="D3" s="12"/>
      <c r="E3" s="13"/>
      <c r="F3" s="781" t="str">
        <f>Forside!B3</f>
        <v>Navn  på byggesag</v>
      </c>
      <c r="G3" s="781"/>
      <c r="H3" s="781"/>
      <c r="I3" s="14"/>
      <c r="K3" s="14"/>
      <c r="L3" s="504" t="s">
        <v>194</v>
      </c>
      <c r="M3" s="781">
        <f>Forside!N5</f>
        <v>0</v>
      </c>
      <c r="N3" s="781"/>
      <c r="O3" s="116"/>
      <c r="P3" s="130"/>
    </row>
    <row r="4" spans="1:24" x14ac:dyDescent="0.2">
      <c r="A4" s="129" t="s">
        <v>163</v>
      </c>
      <c r="B4" s="73">
        <f>omkostninger!F39</f>
        <v>180</v>
      </c>
      <c r="C4" s="7"/>
      <c r="D4" s="7"/>
      <c r="E4" s="765" t="s">
        <v>0</v>
      </c>
      <c r="F4" s="830"/>
      <c r="G4" s="830"/>
      <c r="H4" s="830"/>
      <c r="I4" s="830"/>
      <c r="J4" s="761" t="s">
        <v>11</v>
      </c>
      <c r="K4" s="833"/>
      <c r="L4" s="10"/>
      <c r="M4" s="10"/>
      <c r="N4" s="761" t="s">
        <v>3</v>
      </c>
      <c r="O4" s="825"/>
      <c r="P4" s="130"/>
    </row>
    <row r="5" spans="1:24" ht="13.5" thickBot="1" x14ac:dyDescent="0.25">
      <c r="A5" s="127"/>
      <c r="B5" s="7"/>
      <c r="C5" s="12"/>
      <c r="D5" s="12"/>
      <c r="E5" s="831"/>
      <c r="F5" s="832"/>
      <c r="G5" s="832"/>
      <c r="H5" s="832"/>
      <c r="I5" s="832"/>
      <c r="J5" s="826"/>
      <c r="K5" s="834"/>
      <c r="L5" s="14"/>
      <c r="M5" s="9"/>
      <c r="N5" s="826"/>
      <c r="O5" s="827"/>
      <c r="P5" s="130"/>
    </row>
    <row r="6" spans="1:24" ht="13.5" thickBot="1" x14ac:dyDescent="0.25">
      <c r="A6" s="287" t="s">
        <v>34</v>
      </c>
      <c r="B6" s="48"/>
      <c r="C6" s="54"/>
      <c r="D6" s="36"/>
      <c r="E6" s="37"/>
      <c r="F6" s="36"/>
      <c r="G6" s="36"/>
      <c r="H6" s="36"/>
      <c r="I6" s="36"/>
      <c r="J6" s="67"/>
      <c r="K6" s="23"/>
      <c r="L6" s="36"/>
      <c r="M6" s="90"/>
      <c r="N6" s="36"/>
      <c r="O6" s="117"/>
      <c r="P6" s="130"/>
    </row>
    <row r="7" spans="1:24" x14ac:dyDescent="0.2">
      <c r="A7" s="282" t="s">
        <v>33</v>
      </c>
      <c r="B7" s="828"/>
      <c r="C7" s="55" t="s">
        <v>6</v>
      </c>
      <c r="D7" s="31" t="s">
        <v>7</v>
      </c>
      <c r="E7" s="66" t="s">
        <v>8</v>
      </c>
      <c r="F7" s="15" t="s">
        <v>40</v>
      </c>
      <c r="G7" s="15" t="s">
        <v>21</v>
      </c>
      <c r="H7" s="15" t="s">
        <v>48</v>
      </c>
      <c r="I7" s="31" t="s">
        <v>9</v>
      </c>
      <c r="J7" s="56" t="s">
        <v>8</v>
      </c>
      <c r="K7" s="50" t="s">
        <v>58</v>
      </c>
      <c r="L7" s="31" t="s">
        <v>22</v>
      </c>
      <c r="M7" s="58" t="s">
        <v>12</v>
      </c>
      <c r="N7" s="15" t="s">
        <v>23</v>
      </c>
      <c r="O7" s="139" t="s">
        <v>25</v>
      </c>
      <c r="P7" s="130"/>
    </row>
    <row r="8" spans="1:24" ht="13.5" thickBot="1" x14ac:dyDescent="0.25">
      <c r="A8" s="282"/>
      <c r="B8" s="829"/>
      <c r="C8" s="56" t="s">
        <v>14</v>
      </c>
      <c r="D8" s="47" t="s">
        <v>15</v>
      </c>
      <c r="E8" s="66" t="s">
        <v>164</v>
      </c>
      <c r="F8" s="49" t="s">
        <v>20</v>
      </c>
      <c r="G8" s="49" t="s">
        <v>20</v>
      </c>
      <c r="H8" s="261">
        <v>0</v>
      </c>
      <c r="I8" s="264">
        <f>omkostninger!F38</f>
        <v>0</v>
      </c>
      <c r="J8" s="56" t="s">
        <v>16</v>
      </c>
      <c r="K8" s="50" t="s">
        <v>39</v>
      </c>
      <c r="L8" s="47" t="s">
        <v>16</v>
      </c>
      <c r="M8" s="91"/>
      <c r="N8" s="49" t="s">
        <v>16</v>
      </c>
      <c r="O8" s="283" t="s">
        <v>16</v>
      </c>
      <c r="P8" s="130"/>
      <c r="Q8" s="36"/>
      <c r="R8" s="36"/>
      <c r="S8" s="36"/>
      <c r="T8" s="36"/>
      <c r="U8" s="36"/>
      <c r="V8" s="36"/>
      <c r="W8" s="36"/>
      <c r="X8" s="36"/>
    </row>
    <row r="9" spans="1:24" s="48" customFormat="1" x14ac:dyDescent="0.2">
      <c r="A9" s="288" t="s">
        <v>114</v>
      </c>
      <c r="B9" s="197"/>
      <c r="C9" s="172" t="s">
        <v>115</v>
      </c>
      <c r="D9" s="179"/>
      <c r="E9" s="198"/>
      <c r="F9" s="647">
        <f>SUM(D9*E9)/60</f>
        <v>0</v>
      </c>
      <c r="G9" s="647">
        <f>SUM(F9*$B$4)</f>
        <v>0</v>
      </c>
      <c r="H9" s="647">
        <f>G9*$H$8</f>
        <v>0</v>
      </c>
      <c r="I9" s="621">
        <f>(G9+H9)*$I$8</f>
        <v>0</v>
      </c>
      <c r="J9" s="732"/>
      <c r="K9" s="733">
        <f>SUM(D9*J9)</f>
        <v>0</v>
      </c>
      <c r="L9" s="647">
        <f>SUM(G9+H9+I9+K9)</f>
        <v>0</v>
      </c>
      <c r="M9" s="18" t="e">
        <f>omkostninger!$K$34</f>
        <v>#DIV/0!</v>
      </c>
      <c r="N9" s="647" t="e">
        <f>SUM(L9*M9)</f>
        <v>#DIV/0!</v>
      </c>
      <c r="O9" s="268"/>
      <c r="P9" s="130"/>
      <c r="Q9" s="36"/>
      <c r="R9" s="36"/>
      <c r="S9" s="36"/>
      <c r="T9" s="36"/>
      <c r="U9" s="36"/>
      <c r="V9" s="36"/>
      <c r="W9" s="36"/>
      <c r="X9" s="36"/>
    </row>
    <row r="10" spans="1:24" x14ac:dyDescent="0.2">
      <c r="A10" s="284" t="s">
        <v>116</v>
      </c>
      <c r="B10" s="199"/>
      <c r="C10" s="200" t="s">
        <v>117</v>
      </c>
      <c r="D10" s="177"/>
      <c r="E10" s="201"/>
      <c r="F10" s="647">
        <f t="shared" ref="F10:F37" si="0">SUM(D10*E10)/60</f>
        <v>0</v>
      </c>
      <c r="G10" s="647">
        <f t="shared" ref="G10:G37" si="1">SUM(F10*$B$4)</f>
        <v>0</v>
      </c>
      <c r="H10" s="647">
        <f t="shared" ref="H10:H37" si="2">G10*$H$8</f>
        <v>0</v>
      </c>
      <c r="I10" s="621">
        <f t="shared" ref="I10:I37" si="3">(G10+H10)*$I$8</f>
        <v>0</v>
      </c>
      <c r="J10" s="734"/>
      <c r="K10" s="733">
        <f t="shared" ref="K10:K36" si="4">SUM(D10*J10)</f>
        <v>0</v>
      </c>
      <c r="L10" s="647">
        <f t="shared" ref="L10:L37" si="5">SUM(G10+H10+I10+K10)</f>
        <v>0</v>
      </c>
      <c r="M10" s="18" t="e">
        <f>omkostninger!$K$34</f>
        <v>#DIV/0!</v>
      </c>
      <c r="N10" s="647" t="e">
        <f t="shared" ref="N10:N37" si="6">SUM(L10*M10)</f>
        <v>#DIV/0!</v>
      </c>
      <c r="O10" s="270"/>
      <c r="P10" s="130"/>
      <c r="Q10" s="36"/>
      <c r="R10" s="36"/>
      <c r="S10" s="36"/>
      <c r="T10" s="36"/>
      <c r="U10" s="36"/>
      <c r="V10" s="36"/>
      <c r="W10" s="36"/>
      <c r="X10" s="36"/>
    </row>
    <row r="11" spans="1:24" s="48" customFormat="1" x14ac:dyDescent="0.2">
      <c r="A11" s="288" t="s">
        <v>118</v>
      </c>
      <c r="B11" s="197"/>
      <c r="C11" s="172" t="s">
        <v>117</v>
      </c>
      <c r="D11" s="179"/>
      <c r="E11" s="198"/>
      <c r="F11" s="647">
        <f t="shared" si="0"/>
        <v>0</v>
      </c>
      <c r="G11" s="647">
        <f t="shared" si="1"/>
        <v>0</v>
      </c>
      <c r="H11" s="647">
        <f t="shared" si="2"/>
        <v>0</v>
      </c>
      <c r="I11" s="621">
        <f t="shared" si="3"/>
        <v>0</v>
      </c>
      <c r="J11" s="732"/>
      <c r="K11" s="733">
        <f t="shared" si="4"/>
        <v>0</v>
      </c>
      <c r="L11" s="647">
        <f t="shared" si="5"/>
        <v>0</v>
      </c>
      <c r="M11" s="18" t="e">
        <f>omkostninger!$K$34</f>
        <v>#DIV/0!</v>
      </c>
      <c r="N11" s="647" t="e">
        <f t="shared" si="6"/>
        <v>#DIV/0!</v>
      </c>
      <c r="O11" s="268"/>
      <c r="P11" s="130"/>
      <c r="Q11" s="36"/>
      <c r="R11" s="36"/>
      <c r="S11" s="36"/>
      <c r="T11" s="36"/>
      <c r="U11" s="36"/>
      <c r="V11" s="36"/>
      <c r="W11" s="36"/>
      <c r="X11" s="36"/>
    </row>
    <row r="12" spans="1:24" x14ac:dyDescent="0.2">
      <c r="A12" s="284" t="s">
        <v>119</v>
      </c>
      <c r="B12" s="199"/>
      <c r="C12" s="200" t="s">
        <v>117</v>
      </c>
      <c r="D12" s="177"/>
      <c r="E12" s="201"/>
      <c r="F12" s="647">
        <f t="shared" si="0"/>
        <v>0</v>
      </c>
      <c r="G12" s="647">
        <f t="shared" si="1"/>
        <v>0</v>
      </c>
      <c r="H12" s="647">
        <f t="shared" si="2"/>
        <v>0</v>
      </c>
      <c r="I12" s="621">
        <f t="shared" si="3"/>
        <v>0</v>
      </c>
      <c r="J12" s="734"/>
      <c r="K12" s="733">
        <f t="shared" si="4"/>
        <v>0</v>
      </c>
      <c r="L12" s="647">
        <f t="shared" si="5"/>
        <v>0</v>
      </c>
      <c r="M12" s="18" t="e">
        <f>omkostninger!$K$34</f>
        <v>#DIV/0!</v>
      </c>
      <c r="N12" s="647" t="e">
        <f t="shared" si="6"/>
        <v>#DIV/0!</v>
      </c>
      <c r="O12" s="270"/>
      <c r="P12" s="130"/>
      <c r="Q12" s="36"/>
      <c r="R12" s="36"/>
      <c r="S12" s="36"/>
      <c r="T12" s="36"/>
      <c r="U12" s="36"/>
      <c r="V12" s="36"/>
      <c r="W12" s="36"/>
      <c r="X12" s="36"/>
    </row>
    <row r="13" spans="1:24" s="48" customFormat="1" x14ac:dyDescent="0.2">
      <c r="A13" s="288" t="s">
        <v>120</v>
      </c>
      <c r="B13" s="197"/>
      <c r="C13" s="172" t="s">
        <v>117</v>
      </c>
      <c r="D13" s="179"/>
      <c r="E13" s="198"/>
      <c r="F13" s="647">
        <f t="shared" si="0"/>
        <v>0</v>
      </c>
      <c r="G13" s="647">
        <f t="shared" si="1"/>
        <v>0</v>
      </c>
      <c r="H13" s="647">
        <f t="shared" si="2"/>
        <v>0</v>
      </c>
      <c r="I13" s="621">
        <f t="shared" si="3"/>
        <v>0</v>
      </c>
      <c r="J13" s="732"/>
      <c r="K13" s="733">
        <f t="shared" si="4"/>
        <v>0</v>
      </c>
      <c r="L13" s="647">
        <f t="shared" si="5"/>
        <v>0</v>
      </c>
      <c r="M13" s="18" t="e">
        <f>omkostninger!$K$34</f>
        <v>#DIV/0!</v>
      </c>
      <c r="N13" s="647" t="e">
        <f t="shared" si="6"/>
        <v>#DIV/0!</v>
      </c>
      <c r="O13" s="268"/>
      <c r="P13" s="130"/>
      <c r="Q13" s="36"/>
      <c r="R13" s="36"/>
      <c r="S13" s="36"/>
      <c r="T13" s="36"/>
      <c r="U13" s="36"/>
      <c r="V13" s="36"/>
      <c r="W13" s="36"/>
      <c r="X13" s="36"/>
    </row>
    <row r="14" spans="1:24" x14ac:dyDescent="0.2">
      <c r="A14" s="284" t="s">
        <v>121</v>
      </c>
      <c r="B14" s="199"/>
      <c r="C14" s="200" t="s">
        <v>117</v>
      </c>
      <c r="D14" s="177"/>
      <c r="E14" s="201"/>
      <c r="F14" s="647">
        <f t="shared" si="0"/>
        <v>0</v>
      </c>
      <c r="G14" s="647">
        <f t="shared" si="1"/>
        <v>0</v>
      </c>
      <c r="H14" s="647">
        <f t="shared" si="2"/>
        <v>0</v>
      </c>
      <c r="I14" s="621">
        <f t="shared" si="3"/>
        <v>0</v>
      </c>
      <c r="J14" s="734"/>
      <c r="K14" s="733">
        <f t="shared" si="4"/>
        <v>0</v>
      </c>
      <c r="L14" s="647">
        <f t="shared" si="5"/>
        <v>0</v>
      </c>
      <c r="M14" s="18" t="e">
        <f>omkostninger!$K$34</f>
        <v>#DIV/0!</v>
      </c>
      <c r="N14" s="647" t="e">
        <f t="shared" si="6"/>
        <v>#DIV/0!</v>
      </c>
      <c r="O14" s="270"/>
      <c r="P14" s="130"/>
      <c r="Q14" s="40"/>
      <c r="R14" s="36"/>
      <c r="S14" s="36"/>
      <c r="T14" s="36"/>
      <c r="U14" s="36"/>
      <c r="V14" s="36"/>
      <c r="W14" s="36"/>
      <c r="X14" s="36"/>
    </row>
    <row r="15" spans="1:24" s="48" customFormat="1" x14ac:dyDescent="0.2">
      <c r="A15" s="288" t="s">
        <v>122</v>
      </c>
      <c r="B15" s="202"/>
      <c r="C15" s="172" t="s">
        <v>117</v>
      </c>
      <c r="D15" s="203"/>
      <c r="E15" s="204"/>
      <c r="F15" s="647">
        <f t="shared" si="0"/>
        <v>0</v>
      </c>
      <c r="G15" s="647">
        <f t="shared" si="1"/>
        <v>0</v>
      </c>
      <c r="H15" s="647">
        <f t="shared" si="2"/>
        <v>0</v>
      </c>
      <c r="I15" s="621">
        <f t="shared" si="3"/>
        <v>0</v>
      </c>
      <c r="J15" s="735"/>
      <c r="K15" s="733">
        <f t="shared" si="4"/>
        <v>0</v>
      </c>
      <c r="L15" s="647">
        <f t="shared" si="5"/>
        <v>0</v>
      </c>
      <c r="M15" s="18" t="e">
        <f>omkostninger!$K$34</f>
        <v>#DIV/0!</v>
      </c>
      <c r="N15" s="647" t="e">
        <f t="shared" si="6"/>
        <v>#DIV/0!</v>
      </c>
      <c r="O15" s="268"/>
      <c r="P15" s="130"/>
      <c r="Q15" s="36"/>
      <c r="R15" s="36"/>
      <c r="S15" s="36"/>
      <c r="T15" s="36"/>
      <c r="U15" s="36"/>
      <c r="V15" s="36"/>
      <c r="W15" s="36"/>
      <c r="X15" s="36"/>
    </row>
    <row r="16" spans="1:24" x14ac:dyDescent="0.2">
      <c r="A16" s="284" t="s">
        <v>123</v>
      </c>
      <c r="B16" s="199"/>
      <c r="C16" s="200" t="s">
        <v>117</v>
      </c>
      <c r="D16" s="177"/>
      <c r="E16" s="201"/>
      <c r="F16" s="647">
        <f t="shared" si="0"/>
        <v>0</v>
      </c>
      <c r="G16" s="647">
        <f t="shared" si="1"/>
        <v>0</v>
      </c>
      <c r="H16" s="647">
        <f t="shared" si="2"/>
        <v>0</v>
      </c>
      <c r="I16" s="621">
        <f t="shared" si="3"/>
        <v>0</v>
      </c>
      <c r="J16" s="734"/>
      <c r="K16" s="733">
        <f t="shared" si="4"/>
        <v>0</v>
      </c>
      <c r="L16" s="647">
        <f t="shared" si="5"/>
        <v>0</v>
      </c>
      <c r="M16" s="18" t="e">
        <f>omkostninger!$K$34</f>
        <v>#DIV/0!</v>
      </c>
      <c r="N16" s="647" t="e">
        <f t="shared" si="6"/>
        <v>#DIV/0!</v>
      </c>
      <c r="O16" s="270"/>
      <c r="P16" s="130"/>
      <c r="Q16" s="36"/>
      <c r="R16" s="36"/>
      <c r="S16" s="36"/>
      <c r="T16" s="36"/>
      <c r="U16" s="36"/>
      <c r="V16" s="36"/>
      <c r="W16" s="36"/>
      <c r="X16" s="36"/>
    </row>
    <row r="17" spans="1:24" s="48" customFormat="1" x14ac:dyDescent="0.2">
      <c r="A17" s="288" t="s">
        <v>124</v>
      </c>
      <c r="B17" s="197"/>
      <c r="C17" s="172" t="s">
        <v>117</v>
      </c>
      <c r="D17" s="179"/>
      <c r="E17" s="198"/>
      <c r="F17" s="647">
        <f t="shared" si="0"/>
        <v>0</v>
      </c>
      <c r="G17" s="647">
        <f t="shared" si="1"/>
        <v>0</v>
      </c>
      <c r="H17" s="647">
        <f t="shared" si="2"/>
        <v>0</v>
      </c>
      <c r="I17" s="621">
        <f t="shared" si="3"/>
        <v>0</v>
      </c>
      <c r="J17" s="732"/>
      <c r="K17" s="733">
        <f t="shared" si="4"/>
        <v>0</v>
      </c>
      <c r="L17" s="647">
        <f t="shared" si="5"/>
        <v>0</v>
      </c>
      <c r="M17" s="18" t="e">
        <f>omkostninger!$K$34</f>
        <v>#DIV/0!</v>
      </c>
      <c r="N17" s="647" t="e">
        <f t="shared" si="6"/>
        <v>#DIV/0!</v>
      </c>
      <c r="O17" s="268"/>
      <c r="P17" s="130"/>
      <c r="Q17" s="36"/>
      <c r="R17" s="36"/>
      <c r="S17" s="36"/>
      <c r="T17" s="36"/>
      <c r="U17" s="36"/>
      <c r="V17" s="36"/>
      <c r="W17" s="36"/>
      <c r="X17" s="36"/>
    </row>
    <row r="18" spans="1:24" x14ac:dyDescent="0.2">
      <c r="A18" s="284" t="s">
        <v>125</v>
      </c>
      <c r="B18" s="199"/>
      <c r="C18" s="200" t="s">
        <v>117</v>
      </c>
      <c r="D18" s="177"/>
      <c r="E18" s="201"/>
      <c r="F18" s="647">
        <f t="shared" si="0"/>
        <v>0</v>
      </c>
      <c r="G18" s="647">
        <f t="shared" si="1"/>
        <v>0</v>
      </c>
      <c r="H18" s="647">
        <f t="shared" si="2"/>
        <v>0</v>
      </c>
      <c r="I18" s="621">
        <f t="shared" si="3"/>
        <v>0</v>
      </c>
      <c r="J18" s="734"/>
      <c r="K18" s="733">
        <f t="shared" si="4"/>
        <v>0</v>
      </c>
      <c r="L18" s="647">
        <f t="shared" si="5"/>
        <v>0</v>
      </c>
      <c r="M18" s="18" t="e">
        <f>omkostninger!$K$34</f>
        <v>#DIV/0!</v>
      </c>
      <c r="N18" s="647" t="e">
        <f t="shared" si="6"/>
        <v>#DIV/0!</v>
      </c>
      <c r="O18" s="270"/>
      <c r="P18" s="130"/>
      <c r="Q18" s="36"/>
      <c r="R18" s="36"/>
      <c r="S18" s="36"/>
      <c r="T18" s="36"/>
      <c r="U18" s="36"/>
      <c r="V18" s="36"/>
      <c r="W18" s="36"/>
      <c r="X18" s="36"/>
    </row>
    <row r="19" spans="1:24" s="48" customFormat="1" x14ac:dyDescent="0.2">
      <c r="A19" s="288" t="s">
        <v>126</v>
      </c>
      <c r="B19" s="197"/>
      <c r="C19" s="172" t="s">
        <v>117</v>
      </c>
      <c r="D19" s="179"/>
      <c r="E19" s="198"/>
      <c r="F19" s="647">
        <f t="shared" si="0"/>
        <v>0</v>
      </c>
      <c r="G19" s="647">
        <f t="shared" si="1"/>
        <v>0</v>
      </c>
      <c r="H19" s="647">
        <f t="shared" si="2"/>
        <v>0</v>
      </c>
      <c r="I19" s="621">
        <f t="shared" si="3"/>
        <v>0</v>
      </c>
      <c r="J19" s="732"/>
      <c r="K19" s="733">
        <f t="shared" si="4"/>
        <v>0</v>
      </c>
      <c r="L19" s="647">
        <f t="shared" si="5"/>
        <v>0</v>
      </c>
      <c r="M19" s="18" t="e">
        <f>omkostninger!$K$34</f>
        <v>#DIV/0!</v>
      </c>
      <c r="N19" s="647" t="e">
        <f t="shared" si="6"/>
        <v>#DIV/0!</v>
      </c>
      <c r="O19" s="268"/>
      <c r="P19" s="130"/>
      <c r="Q19" s="36"/>
      <c r="R19" s="36"/>
      <c r="S19" s="36"/>
      <c r="T19" s="36"/>
      <c r="U19" s="36"/>
      <c r="V19" s="36"/>
      <c r="W19" s="36"/>
      <c r="X19" s="36"/>
    </row>
    <row r="20" spans="1:24" x14ac:dyDescent="0.2">
      <c r="A20" s="284" t="s">
        <v>127</v>
      </c>
      <c r="B20" s="199"/>
      <c r="C20" s="200" t="s">
        <v>117</v>
      </c>
      <c r="D20" s="177"/>
      <c r="E20" s="201"/>
      <c r="F20" s="647">
        <f t="shared" si="0"/>
        <v>0</v>
      </c>
      <c r="G20" s="647">
        <f t="shared" si="1"/>
        <v>0</v>
      </c>
      <c r="H20" s="647">
        <f t="shared" si="2"/>
        <v>0</v>
      </c>
      <c r="I20" s="621">
        <f t="shared" si="3"/>
        <v>0</v>
      </c>
      <c r="J20" s="734"/>
      <c r="K20" s="733">
        <f t="shared" si="4"/>
        <v>0</v>
      </c>
      <c r="L20" s="647">
        <f t="shared" si="5"/>
        <v>0</v>
      </c>
      <c r="M20" s="18" t="e">
        <f>omkostninger!$K$34</f>
        <v>#DIV/0!</v>
      </c>
      <c r="N20" s="647" t="e">
        <f t="shared" si="6"/>
        <v>#DIV/0!</v>
      </c>
      <c r="O20" s="270"/>
      <c r="P20" s="130"/>
      <c r="Q20" s="36"/>
      <c r="R20" s="36"/>
      <c r="S20" s="36"/>
      <c r="T20" s="36"/>
      <c r="U20" s="36"/>
      <c r="V20" s="36"/>
      <c r="W20" s="36"/>
      <c r="X20" s="36"/>
    </row>
    <row r="21" spans="1:24" s="48" customFormat="1" x14ac:dyDescent="0.2">
      <c r="A21" s="288" t="s">
        <v>128</v>
      </c>
      <c r="B21" s="197"/>
      <c r="C21" s="172" t="s">
        <v>117</v>
      </c>
      <c r="D21" s="179"/>
      <c r="E21" s="198"/>
      <c r="F21" s="647">
        <f t="shared" si="0"/>
        <v>0</v>
      </c>
      <c r="G21" s="647">
        <f t="shared" si="1"/>
        <v>0</v>
      </c>
      <c r="H21" s="647">
        <f t="shared" si="2"/>
        <v>0</v>
      </c>
      <c r="I21" s="621">
        <f t="shared" si="3"/>
        <v>0</v>
      </c>
      <c r="J21" s="732"/>
      <c r="K21" s="733">
        <f t="shared" si="4"/>
        <v>0</v>
      </c>
      <c r="L21" s="647">
        <f t="shared" si="5"/>
        <v>0</v>
      </c>
      <c r="M21" s="18" t="e">
        <f>omkostninger!$K$34</f>
        <v>#DIV/0!</v>
      </c>
      <c r="N21" s="647" t="e">
        <f t="shared" si="6"/>
        <v>#DIV/0!</v>
      </c>
      <c r="O21" s="268"/>
      <c r="P21" s="130"/>
      <c r="Q21" s="36"/>
      <c r="R21" s="36"/>
      <c r="S21" s="36"/>
      <c r="T21" s="36"/>
      <c r="U21" s="36"/>
      <c r="V21" s="36"/>
      <c r="W21" s="36"/>
      <c r="X21" s="36"/>
    </row>
    <row r="22" spans="1:24" x14ac:dyDescent="0.2">
      <c r="A22" s="284" t="s">
        <v>129</v>
      </c>
      <c r="B22" s="199"/>
      <c r="C22" s="200" t="s">
        <v>117</v>
      </c>
      <c r="D22" s="177"/>
      <c r="E22" s="201"/>
      <c r="F22" s="647">
        <f t="shared" si="0"/>
        <v>0</v>
      </c>
      <c r="G22" s="647">
        <f t="shared" si="1"/>
        <v>0</v>
      </c>
      <c r="H22" s="647">
        <f t="shared" si="2"/>
        <v>0</v>
      </c>
      <c r="I22" s="621">
        <f t="shared" si="3"/>
        <v>0</v>
      </c>
      <c r="J22" s="734"/>
      <c r="K22" s="733">
        <f t="shared" si="4"/>
        <v>0</v>
      </c>
      <c r="L22" s="647">
        <f t="shared" si="5"/>
        <v>0</v>
      </c>
      <c r="M22" s="18" t="e">
        <f>omkostninger!$K$34</f>
        <v>#DIV/0!</v>
      </c>
      <c r="N22" s="647" t="e">
        <f t="shared" si="6"/>
        <v>#DIV/0!</v>
      </c>
      <c r="O22" s="270"/>
      <c r="P22" s="130"/>
      <c r="Q22" s="36"/>
      <c r="R22" s="36"/>
      <c r="S22" s="36"/>
      <c r="T22" s="36"/>
      <c r="U22" s="36"/>
      <c r="V22" s="36"/>
      <c r="W22" s="36"/>
      <c r="X22" s="36"/>
    </row>
    <row r="23" spans="1:24" s="48" customFormat="1" x14ac:dyDescent="0.2">
      <c r="A23" s="288" t="s">
        <v>130</v>
      </c>
      <c r="B23" s="202"/>
      <c r="C23" s="172" t="s">
        <v>117</v>
      </c>
      <c r="D23" s="179"/>
      <c r="E23" s="204"/>
      <c r="F23" s="647">
        <f t="shared" si="0"/>
        <v>0</v>
      </c>
      <c r="G23" s="647">
        <f t="shared" si="1"/>
        <v>0</v>
      </c>
      <c r="H23" s="647">
        <f t="shared" si="2"/>
        <v>0</v>
      </c>
      <c r="I23" s="621">
        <f t="shared" si="3"/>
        <v>0</v>
      </c>
      <c r="J23" s="732"/>
      <c r="K23" s="733">
        <f t="shared" si="4"/>
        <v>0</v>
      </c>
      <c r="L23" s="647">
        <f t="shared" si="5"/>
        <v>0</v>
      </c>
      <c r="M23" s="18" t="e">
        <f>omkostninger!$K$34</f>
        <v>#DIV/0!</v>
      </c>
      <c r="N23" s="647" t="e">
        <f t="shared" si="6"/>
        <v>#DIV/0!</v>
      </c>
      <c r="O23" s="268"/>
      <c r="P23" s="130"/>
      <c r="Q23" s="36"/>
      <c r="R23" s="36"/>
      <c r="S23" s="36"/>
      <c r="T23" s="36"/>
      <c r="U23" s="36"/>
      <c r="V23" s="36"/>
      <c r="W23" s="36"/>
      <c r="X23" s="36"/>
    </row>
    <row r="24" spans="1:24" x14ac:dyDescent="0.2">
      <c r="A24" s="284" t="s">
        <v>131</v>
      </c>
      <c r="B24" s="199"/>
      <c r="C24" s="200" t="s">
        <v>117</v>
      </c>
      <c r="D24" s="177"/>
      <c r="E24" s="201"/>
      <c r="F24" s="647">
        <f t="shared" si="0"/>
        <v>0</v>
      </c>
      <c r="G24" s="647">
        <f t="shared" si="1"/>
        <v>0</v>
      </c>
      <c r="H24" s="647">
        <f t="shared" si="2"/>
        <v>0</v>
      </c>
      <c r="I24" s="621">
        <f t="shared" si="3"/>
        <v>0</v>
      </c>
      <c r="J24" s="734"/>
      <c r="K24" s="733">
        <f t="shared" si="4"/>
        <v>0</v>
      </c>
      <c r="L24" s="647">
        <f t="shared" si="5"/>
        <v>0</v>
      </c>
      <c r="M24" s="18" t="e">
        <f>omkostninger!$K$34</f>
        <v>#DIV/0!</v>
      </c>
      <c r="N24" s="647" t="e">
        <f t="shared" si="6"/>
        <v>#DIV/0!</v>
      </c>
      <c r="O24" s="270"/>
      <c r="P24" s="130"/>
      <c r="Q24" s="36"/>
      <c r="R24" s="36"/>
      <c r="S24" s="36"/>
      <c r="T24" s="36"/>
      <c r="U24" s="36"/>
      <c r="V24" s="36"/>
      <c r="W24" s="36"/>
      <c r="X24" s="36"/>
    </row>
    <row r="25" spans="1:24" s="48" customFormat="1" x14ac:dyDescent="0.2">
      <c r="A25" s="288" t="s">
        <v>132</v>
      </c>
      <c r="B25" s="197"/>
      <c r="C25" s="172" t="s">
        <v>40</v>
      </c>
      <c r="D25" s="179"/>
      <c r="E25" s="198"/>
      <c r="F25" s="647">
        <f t="shared" si="0"/>
        <v>0</v>
      </c>
      <c r="G25" s="647">
        <f t="shared" si="1"/>
        <v>0</v>
      </c>
      <c r="H25" s="647">
        <f t="shared" si="2"/>
        <v>0</v>
      </c>
      <c r="I25" s="621">
        <f t="shared" si="3"/>
        <v>0</v>
      </c>
      <c r="J25" s="732"/>
      <c r="K25" s="733">
        <f t="shared" si="4"/>
        <v>0</v>
      </c>
      <c r="L25" s="647">
        <f t="shared" si="5"/>
        <v>0</v>
      </c>
      <c r="M25" s="18" t="e">
        <f>omkostninger!$K$34</f>
        <v>#DIV/0!</v>
      </c>
      <c r="N25" s="647" t="e">
        <f t="shared" si="6"/>
        <v>#DIV/0!</v>
      </c>
      <c r="O25" s="268"/>
      <c r="P25" s="130"/>
      <c r="Q25" s="36"/>
      <c r="R25" s="36"/>
      <c r="S25" s="36"/>
      <c r="T25" s="36"/>
      <c r="U25" s="36"/>
      <c r="V25" s="36"/>
      <c r="W25" s="36"/>
      <c r="X25" s="36"/>
    </row>
    <row r="26" spans="1:24" x14ac:dyDescent="0.2">
      <c r="A26" s="284" t="s">
        <v>133</v>
      </c>
      <c r="B26" s="199"/>
      <c r="C26" s="200" t="s">
        <v>115</v>
      </c>
      <c r="D26" s="177"/>
      <c r="E26" s="201"/>
      <c r="F26" s="647">
        <f t="shared" si="0"/>
        <v>0</v>
      </c>
      <c r="G26" s="647">
        <f t="shared" si="1"/>
        <v>0</v>
      </c>
      <c r="H26" s="647">
        <f t="shared" si="2"/>
        <v>0</v>
      </c>
      <c r="I26" s="621">
        <f t="shared" si="3"/>
        <v>0</v>
      </c>
      <c r="J26" s="734"/>
      <c r="K26" s="733">
        <f t="shared" si="4"/>
        <v>0</v>
      </c>
      <c r="L26" s="647">
        <f t="shared" si="5"/>
        <v>0</v>
      </c>
      <c r="M26" s="18" t="e">
        <f>omkostninger!$K$34</f>
        <v>#DIV/0!</v>
      </c>
      <c r="N26" s="647" t="e">
        <f t="shared" si="6"/>
        <v>#DIV/0!</v>
      </c>
      <c r="O26" s="270"/>
      <c r="P26" s="130"/>
      <c r="Q26" s="36"/>
      <c r="R26" s="36"/>
      <c r="S26" s="36"/>
      <c r="T26" s="36"/>
      <c r="U26" s="36"/>
      <c r="V26" s="36"/>
      <c r="W26" s="36"/>
      <c r="X26" s="36"/>
    </row>
    <row r="27" spans="1:24" s="48" customFormat="1" x14ac:dyDescent="0.2">
      <c r="A27" s="288" t="s">
        <v>134</v>
      </c>
      <c r="B27" s="197"/>
      <c r="C27" s="172" t="s">
        <v>40</v>
      </c>
      <c r="D27" s="179"/>
      <c r="E27" s="198"/>
      <c r="F27" s="647">
        <f t="shared" si="0"/>
        <v>0</v>
      </c>
      <c r="G27" s="647">
        <f t="shared" si="1"/>
        <v>0</v>
      </c>
      <c r="H27" s="647">
        <f t="shared" si="2"/>
        <v>0</v>
      </c>
      <c r="I27" s="621">
        <f t="shared" si="3"/>
        <v>0</v>
      </c>
      <c r="J27" s="732"/>
      <c r="K27" s="733">
        <f t="shared" si="4"/>
        <v>0</v>
      </c>
      <c r="L27" s="647">
        <f t="shared" si="5"/>
        <v>0</v>
      </c>
      <c r="M27" s="18" t="e">
        <f>omkostninger!$K$34</f>
        <v>#DIV/0!</v>
      </c>
      <c r="N27" s="647" t="e">
        <f t="shared" si="6"/>
        <v>#DIV/0!</v>
      </c>
      <c r="O27" s="268"/>
      <c r="P27" s="130"/>
      <c r="Q27" s="36"/>
      <c r="R27" s="36"/>
      <c r="S27" s="36"/>
      <c r="T27" s="36"/>
      <c r="U27" s="36"/>
      <c r="V27" s="36"/>
      <c r="W27" s="36"/>
      <c r="X27" s="36"/>
    </row>
    <row r="28" spans="1:24" x14ac:dyDescent="0.2">
      <c r="A28" s="284" t="s">
        <v>135</v>
      </c>
      <c r="B28" s="199"/>
      <c r="C28" s="200" t="s">
        <v>40</v>
      </c>
      <c r="D28" s="177"/>
      <c r="E28" s="201"/>
      <c r="F28" s="647">
        <f t="shared" si="0"/>
        <v>0</v>
      </c>
      <c r="G28" s="647">
        <f t="shared" si="1"/>
        <v>0</v>
      </c>
      <c r="H28" s="647">
        <f t="shared" si="2"/>
        <v>0</v>
      </c>
      <c r="I28" s="621">
        <f t="shared" si="3"/>
        <v>0</v>
      </c>
      <c r="J28" s="734"/>
      <c r="K28" s="733">
        <f t="shared" si="4"/>
        <v>0</v>
      </c>
      <c r="L28" s="647">
        <f t="shared" si="5"/>
        <v>0</v>
      </c>
      <c r="M28" s="18" t="e">
        <f>omkostninger!$K$34</f>
        <v>#DIV/0!</v>
      </c>
      <c r="N28" s="647" t="e">
        <f t="shared" si="6"/>
        <v>#DIV/0!</v>
      </c>
      <c r="O28" s="270"/>
      <c r="P28" s="130"/>
      <c r="Q28" s="36"/>
      <c r="R28" s="36"/>
      <c r="S28" s="36"/>
      <c r="T28" s="36"/>
      <c r="U28" s="36"/>
      <c r="V28" s="36"/>
      <c r="W28" s="36"/>
      <c r="X28" s="36"/>
    </row>
    <row r="29" spans="1:24" s="48" customFormat="1" x14ac:dyDescent="0.2">
      <c r="A29" s="288" t="s">
        <v>136</v>
      </c>
      <c r="B29" s="197"/>
      <c r="C29" s="172" t="s">
        <v>137</v>
      </c>
      <c r="D29" s="179"/>
      <c r="E29" s="198"/>
      <c r="F29" s="647">
        <f t="shared" si="0"/>
        <v>0</v>
      </c>
      <c r="G29" s="647">
        <f t="shared" si="1"/>
        <v>0</v>
      </c>
      <c r="H29" s="647">
        <f t="shared" si="2"/>
        <v>0</v>
      </c>
      <c r="I29" s="621">
        <f t="shared" si="3"/>
        <v>0</v>
      </c>
      <c r="J29" s="732"/>
      <c r="K29" s="733">
        <f t="shared" si="4"/>
        <v>0</v>
      </c>
      <c r="L29" s="647">
        <f t="shared" si="5"/>
        <v>0</v>
      </c>
      <c r="M29" s="18" t="e">
        <f>omkostninger!$K$34</f>
        <v>#DIV/0!</v>
      </c>
      <c r="N29" s="647" t="e">
        <f t="shared" si="6"/>
        <v>#DIV/0!</v>
      </c>
      <c r="O29" s="268"/>
      <c r="P29" s="130"/>
      <c r="Q29" s="36"/>
      <c r="R29" s="36"/>
      <c r="S29" s="36"/>
      <c r="T29" s="36"/>
      <c r="U29" s="36"/>
      <c r="V29" s="36"/>
      <c r="W29" s="36"/>
      <c r="X29" s="36"/>
    </row>
    <row r="30" spans="1:24" x14ac:dyDescent="0.2">
      <c r="A30" s="284" t="s">
        <v>138</v>
      </c>
      <c r="B30" s="199"/>
      <c r="C30" s="200" t="s">
        <v>137</v>
      </c>
      <c r="D30" s="177"/>
      <c r="E30" s="201"/>
      <c r="F30" s="647">
        <f t="shared" si="0"/>
        <v>0</v>
      </c>
      <c r="G30" s="647">
        <f t="shared" si="1"/>
        <v>0</v>
      </c>
      <c r="H30" s="647">
        <f t="shared" si="2"/>
        <v>0</v>
      </c>
      <c r="I30" s="621">
        <f t="shared" si="3"/>
        <v>0</v>
      </c>
      <c r="J30" s="734"/>
      <c r="K30" s="733">
        <f t="shared" si="4"/>
        <v>0</v>
      </c>
      <c r="L30" s="647">
        <f t="shared" si="5"/>
        <v>0</v>
      </c>
      <c r="M30" s="18" t="e">
        <f>omkostninger!$K$34</f>
        <v>#DIV/0!</v>
      </c>
      <c r="N30" s="647" t="e">
        <f t="shared" si="6"/>
        <v>#DIV/0!</v>
      </c>
      <c r="O30" s="270"/>
      <c r="P30" s="130"/>
      <c r="Q30" s="36"/>
      <c r="R30" s="36"/>
      <c r="S30" s="36"/>
      <c r="T30" s="36"/>
      <c r="U30" s="36"/>
      <c r="V30" s="36"/>
      <c r="W30" s="36"/>
      <c r="X30" s="36"/>
    </row>
    <row r="31" spans="1:24" s="48" customFormat="1" x14ac:dyDescent="0.2">
      <c r="A31" s="288" t="s">
        <v>139</v>
      </c>
      <c r="B31" s="202"/>
      <c r="C31" s="172" t="s">
        <v>137</v>
      </c>
      <c r="D31" s="179"/>
      <c r="E31" s="204"/>
      <c r="F31" s="647">
        <f t="shared" si="0"/>
        <v>0</v>
      </c>
      <c r="G31" s="647">
        <f t="shared" si="1"/>
        <v>0</v>
      </c>
      <c r="H31" s="647">
        <f t="shared" si="2"/>
        <v>0</v>
      </c>
      <c r="I31" s="621">
        <f t="shared" si="3"/>
        <v>0</v>
      </c>
      <c r="J31" s="732"/>
      <c r="K31" s="733">
        <f t="shared" si="4"/>
        <v>0</v>
      </c>
      <c r="L31" s="647">
        <f t="shared" si="5"/>
        <v>0</v>
      </c>
      <c r="M31" s="18" t="e">
        <f>omkostninger!$K$34</f>
        <v>#DIV/0!</v>
      </c>
      <c r="N31" s="647" t="e">
        <f t="shared" si="6"/>
        <v>#DIV/0!</v>
      </c>
      <c r="O31" s="268"/>
      <c r="P31" s="130"/>
      <c r="Q31" s="36"/>
      <c r="R31" s="36"/>
      <c r="S31" s="36"/>
      <c r="T31" s="36"/>
      <c r="U31" s="36"/>
      <c r="V31" s="36"/>
      <c r="W31" s="36"/>
      <c r="X31" s="36"/>
    </row>
    <row r="32" spans="1:24" s="36" customFormat="1" x14ac:dyDescent="0.2">
      <c r="A32" s="289"/>
      <c r="B32" s="205"/>
      <c r="C32" s="200"/>
      <c r="D32" s="213"/>
      <c r="E32" s="214"/>
      <c r="F32" s="647">
        <f t="shared" si="0"/>
        <v>0</v>
      </c>
      <c r="G32" s="647">
        <f t="shared" si="1"/>
        <v>0</v>
      </c>
      <c r="H32" s="647">
        <f t="shared" si="2"/>
        <v>0</v>
      </c>
      <c r="I32" s="621">
        <f t="shared" si="3"/>
        <v>0</v>
      </c>
      <c r="J32" s="736"/>
      <c r="K32" s="733">
        <f t="shared" si="4"/>
        <v>0</v>
      </c>
      <c r="L32" s="647">
        <f t="shared" si="5"/>
        <v>0</v>
      </c>
      <c r="M32" s="18" t="e">
        <f>omkostninger!$K$34</f>
        <v>#DIV/0!</v>
      </c>
      <c r="N32" s="647" t="e">
        <f t="shared" si="6"/>
        <v>#DIV/0!</v>
      </c>
      <c r="O32" s="290"/>
      <c r="P32" s="130"/>
    </row>
    <row r="33" spans="1:25" s="48" customFormat="1" x14ac:dyDescent="0.2">
      <c r="A33" s="368"/>
      <c r="B33" s="202"/>
      <c r="C33" s="172"/>
      <c r="D33" s="203"/>
      <c r="E33" s="204"/>
      <c r="F33" s="647">
        <f t="shared" si="0"/>
        <v>0</v>
      </c>
      <c r="G33" s="647">
        <f t="shared" si="1"/>
        <v>0</v>
      </c>
      <c r="H33" s="647">
        <f t="shared" si="2"/>
        <v>0</v>
      </c>
      <c r="I33" s="621">
        <f t="shared" si="3"/>
        <v>0</v>
      </c>
      <c r="J33" s="735"/>
      <c r="K33" s="733">
        <f t="shared" si="4"/>
        <v>0</v>
      </c>
      <c r="L33" s="647">
        <f t="shared" si="5"/>
        <v>0</v>
      </c>
      <c r="M33" s="18" t="e">
        <f>omkostninger!$K$34</f>
        <v>#DIV/0!</v>
      </c>
      <c r="N33" s="647" t="e">
        <f t="shared" si="6"/>
        <v>#DIV/0!</v>
      </c>
      <c r="O33" s="268"/>
      <c r="P33" s="130"/>
      <c r="Q33" s="36"/>
      <c r="R33" s="36"/>
      <c r="S33" s="36"/>
      <c r="T33" s="36"/>
      <c r="U33" s="36"/>
      <c r="V33" s="36"/>
      <c r="W33" s="36"/>
      <c r="X33" s="36"/>
    </row>
    <row r="34" spans="1:25" s="48" customFormat="1" x14ac:dyDescent="0.2">
      <c r="A34" s="332"/>
      <c r="B34" s="333"/>
      <c r="C34" s="171"/>
      <c r="D34" s="347"/>
      <c r="E34" s="348"/>
      <c r="F34" s="737">
        <f t="shared" si="0"/>
        <v>0</v>
      </c>
      <c r="G34" s="737">
        <f t="shared" si="1"/>
        <v>0</v>
      </c>
      <c r="H34" s="737">
        <f t="shared" si="2"/>
        <v>0</v>
      </c>
      <c r="I34" s="738">
        <f t="shared" si="3"/>
        <v>0</v>
      </c>
      <c r="J34" s="739"/>
      <c r="K34" s="740">
        <f t="shared" si="4"/>
        <v>0</v>
      </c>
      <c r="L34" s="737">
        <f t="shared" si="5"/>
        <v>0</v>
      </c>
      <c r="M34" s="24" t="e">
        <f>omkostninger!$K$34</f>
        <v>#DIV/0!</v>
      </c>
      <c r="N34" s="737" t="e">
        <f t="shared" si="6"/>
        <v>#DIV/0!</v>
      </c>
      <c r="O34" s="268"/>
      <c r="P34" s="130"/>
      <c r="Q34" s="36"/>
      <c r="R34" s="36"/>
      <c r="S34" s="36"/>
      <c r="T34" s="36"/>
      <c r="U34" s="36"/>
      <c r="V34" s="36"/>
      <c r="W34" s="36"/>
      <c r="X34" s="36"/>
    </row>
    <row r="35" spans="1:25" s="48" customFormat="1" x14ac:dyDescent="0.2">
      <c r="A35" s="288"/>
      <c r="B35" s="202"/>
      <c r="C35" s="172"/>
      <c r="D35" s="203"/>
      <c r="E35" s="204"/>
      <c r="F35" s="647">
        <f t="shared" si="0"/>
        <v>0</v>
      </c>
      <c r="G35" s="647">
        <f t="shared" si="1"/>
        <v>0</v>
      </c>
      <c r="H35" s="647">
        <f t="shared" si="2"/>
        <v>0</v>
      </c>
      <c r="I35" s="621">
        <f t="shared" si="3"/>
        <v>0</v>
      </c>
      <c r="J35" s="735"/>
      <c r="K35" s="733">
        <f t="shared" si="4"/>
        <v>0</v>
      </c>
      <c r="L35" s="647">
        <f t="shared" si="5"/>
        <v>0</v>
      </c>
      <c r="M35" s="18" t="e">
        <f>omkostninger!$K$34</f>
        <v>#DIV/0!</v>
      </c>
      <c r="N35" s="647" t="e">
        <f t="shared" si="6"/>
        <v>#DIV/0!</v>
      </c>
      <c r="O35" s="268"/>
      <c r="P35" s="130"/>
      <c r="Q35" s="36"/>
      <c r="R35" s="36"/>
      <c r="S35" s="36"/>
      <c r="T35" s="36"/>
      <c r="U35" s="36"/>
      <c r="V35" s="36"/>
      <c r="W35" s="36"/>
      <c r="X35" s="36"/>
    </row>
    <row r="36" spans="1:25" s="51" customFormat="1" ht="11.25" x14ac:dyDescent="0.2">
      <c r="A36" s="291" t="s">
        <v>42</v>
      </c>
      <c r="B36" s="212"/>
      <c r="C36" s="170"/>
      <c r="D36" s="207"/>
      <c r="E36" s="208"/>
      <c r="F36" s="647">
        <f t="shared" si="0"/>
        <v>0</v>
      </c>
      <c r="G36" s="647">
        <f t="shared" si="1"/>
        <v>0</v>
      </c>
      <c r="H36" s="647">
        <f t="shared" si="2"/>
        <v>0</v>
      </c>
      <c r="I36" s="621">
        <f t="shared" si="3"/>
        <v>0</v>
      </c>
      <c r="J36" s="741"/>
      <c r="K36" s="733">
        <f t="shared" si="4"/>
        <v>0</v>
      </c>
      <c r="L36" s="647">
        <f t="shared" si="5"/>
        <v>0</v>
      </c>
      <c r="M36" s="18" t="e">
        <f>omkostninger!$K$34</f>
        <v>#DIV/0!</v>
      </c>
      <c r="N36" s="647" t="e">
        <f t="shared" si="6"/>
        <v>#DIV/0!</v>
      </c>
      <c r="O36" s="269"/>
      <c r="P36" s="298"/>
      <c r="Q36" s="69"/>
      <c r="R36" s="69"/>
      <c r="S36" s="69"/>
      <c r="T36" s="69"/>
      <c r="U36" s="69"/>
      <c r="V36" s="69"/>
      <c r="W36" s="69"/>
      <c r="X36" s="69"/>
    </row>
    <row r="37" spans="1:25" ht="13.5" thickBot="1" x14ac:dyDescent="0.25">
      <c r="A37" s="292" t="s">
        <v>42</v>
      </c>
      <c r="B37" s="209"/>
      <c r="C37" s="210"/>
      <c r="D37" s="211"/>
      <c r="E37" s="206"/>
      <c r="F37" s="647">
        <f t="shared" si="0"/>
        <v>0</v>
      </c>
      <c r="G37" s="647">
        <f t="shared" si="1"/>
        <v>0</v>
      </c>
      <c r="H37" s="647">
        <f t="shared" si="2"/>
        <v>0</v>
      </c>
      <c r="I37" s="621">
        <f t="shared" si="3"/>
        <v>0</v>
      </c>
      <c r="J37" s="742"/>
      <c r="K37" s="733">
        <f>SUM(D37*J37)</f>
        <v>0</v>
      </c>
      <c r="L37" s="647">
        <f t="shared" si="5"/>
        <v>0</v>
      </c>
      <c r="M37" s="18" t="e">
        <f>omkostninger!$K$34</f>
        <v>#DIV/0!</v>
      </c>
      <c r="N37" s="647" t="e">
        <f t="shared" si="6"/>
        <v>#DIV/0!</v>
      </c>
      <c r="O37" s="143"/>
      <c r="P37" s="130"/>
      <c r="Q37" s="36"/>
      <c r="R37" s="36"/>
      <c r="S37" s="36"/>
      <c r="T37" s="36"/>
      <c r="U37" s="36"/>
      <c r="V37" s="36"/>
      <c r="W37" s="36"/>
      <c r="X37" s="36"/>
    </row>
    <row r="38" spans="1:25" s="72" customFormat="1" ht="13.5" thickBot="1" x14ac:dyDescent="0.25">
      <c r="A38" s="293" t="s">
        <v>37</v>
      </c>
      <c r="B38" s="294"/>
      <c r="C38" s="295"/>
      <c r="D38" s="295"/>
      <c r="E38" s="296"/>
      <c r="F38" s="361">
        <f>SUM(F9:F37)</f>
        <v>0</v>
      </c>
      <c r="G38" s="361">
        <f>SUM(A33)</f>
        <v>0</v>
      </c>
      <c r="H38" s="361">
        <f>SUM(H9:H37)</f>
        <v>0</v>
      </c>
      <c r="I38" s="361">
        <f>SUM(I9:I37)</f>
        <v>0</v>
      </c>
      <c r="J38" s="743"/>
      <c r="K38" s="361">
        <f>SUM(K9:K37)</f>
        <v>0</v>
      </c>
      <c r="L38" s="361">
        <f>SUM(L9:L37)</f>
        <v>0</v>
      </c>
      <c r="M38" s="121"/>
      <c r="N38" s="361" t="e">
        <f>SUM(N9:N37)</f>
        <v>#DIV/0!</v>
      </c>
      <c r="O38" s="297"/>
      <c r="P38" s="130"/>
      <c r="Q38" s="36"/>
      <c r="R38" s="36"/>
      <c r="S38" s="36"/>
      <c r="T38" s="36"/>
      <c r="U38" s="36"/>
      <c r="V38" s="36"/>
      <c r="W38" s="36"/>
      <c r="X38" s="36"/>
      <c r="Y38" s="36"/>
    </row>
    <row r="39" spans="1:25" s="36" customFormat="1" ht="13.5" thickTop="1" x14ac:dyDescent="0.2">
      <c r="A39" s="243"/>
      <c r="B39" s="243"/>
      <c r="C39" s="244"/>
      <c r="D39" s="244"/>
      <c r="E39" s="244"/>
      <c r="F39" s="244"/>
      <c r="G39" s="244"/>
      <c r="H39" s="244"/>
      <c r="I39" s="244"/>
      <c r="J39" s="244"/>
      <c r="K39" s="244"/>
      <c r="L39" s="245"/>
      <c r="M39" s="245"/>
      <c r="N39" s="244"/>
      <c r="O39" s="46"/>
    </row>
    <row r="40" spans="1:25" ht="20.25" x14ac:dyDescent="0.3">
      <c r="A40" s="234"/>
      <c r="B40" s="234"/>
      <c r="C40" s="234"/>
      <c r="D40" s="234"/>
      <c r="E40" s="181"/>
      <c r="F40" s="181"/>
      <c r="G40" s="181"/>
      <c r="H40" s="181"/>
      <c r="I40" s="181"/>
      <c r="J40" s="181"/>
      <c r="K40" s="181"/>
      <c r="L40" s="242"/>
      <c r="M40" s="186"/>
      <c r="N40" s="246"/>
      <c r="O40" s="45"/>
      <c r="P40" s="36"/>
    </row>
    <row r="41" spans="1:25" x14ac:dyDescent="0.2">
      <c r="A41" s="235"/>
      <c r="B41" s="235"/>
      <c r="C41" s="235"/>
      <c r="D41" s="235"/>
      <c r="E41" s="236"/>
      <c r="F41" s="187"/>
      <c r="G41" s="187"/>
      <c r="H41" s="187"/>
      <c r="I41" s="187"/>
      <c r="J41" s="187"/>
      <c r="K41" s="187"/>
      <c r="L41" s="187"/>
      <c r="M41" s="187"/>
      <c r="N41" s="187"/>
      <c r="O41" s="9"/>
      <c r="P41" s="36"/>
    </row>
    <row r="42" spans="1:25" x14ac:dyDescent="0.2">
      <c r="A42" s="235"/>
      <c r="B42" s="235"/>
      <c r="C42" s="235"/>
      <c r="D42" s="235"/>
      <c r="E42" s="236"/>
      <c r="F42" s="187"/>
      <c r="G42" s="187"/>
      <c r="H42" s="187"/>
      <c r="I42" s="187"/>
      <c r="J42" s="187"/>
      <c r="K42" s="187"/>
      <c r="L42" s="187"/>
      <c r="M42" s="187"/>
      <c r="N42" s="187"/>
      <c r="O42" s="9"/>
      <c r="P42" s="36"/>
    </row>
    <row r="43" spans="1:25" x14ac:dyDescent="0.2">
      <c r="A43" s="184"/>
      <c r="B43" s="184"/>
      <c r="C43" s="184"/>
      <c r="D43" s="184"/>
      <c r="E43" s="184"/>
      <c r="F43" s="184"/>
      <c r="G43" s="184"/>
      <c r="H43" s="184"/>
      <c r="I43" s="184"/>
      <c r="J43" s="184"/>
      <c r="K43" s="184"/>
      <c r="L43" s="184"/>
      <c r="M43" s="184"/>
      <c r="N43" s="184"/>
    </row>
    <row r="44" spans="1:25" x14ac:dyDescent="0.2">
      <c r="A44" s="184"/>
      <c r="B44" s="184"/>
      <c r="C44" s="184"/>
      <c r="D44" s="184"/>
      <c r="E44" s="184"/>
      <c r="F44" s="184"/>
      <c r="G44" s="184"/>
      <c r="H44" s="184"/>
      <c r="I44" s="184"/>
      <c r="J44" s="184"/>
      <c r="K44" s="184"/>
      <c r="L44" s="184"/>
      <c r="M44" s="184"/>
      <c r="N44" s="184"/>
    </row>
    <row r="45" spans="1:25" x14ac:dyDescent="0.2">
      <c r="A45" s="184"/>
      <c r="B45" s="184"/>
      <c r="C45" s="184"/>
      <c r="D45" s="184"/>
      <c r="E45" s="184"/>
      <c r="F45" s="184"/>
      <c r="G45" s="184"/>
      <c r="H45" s="184"/>
      <c r="I45" s="184"/>
      <c r="J45" s="184"/>
      <c r="K45" s="184"/>
      <c r="L45" s="184"/>
      <c r="M45" s="184"/>
      <c r="N45" s="184"/>
    </row>
    <row r="46" spans="1:25" x14ac:dyDescent="0.2">
      <c r="A46" s="184"/>
      <c r="B46" s="184"/>
      <c r="C46" s="184"/>
      <c r="D46" s="184"/>
      <c r="E46" s="184"/>
      <c r="F46" s="184"/>
      <c r="G46" s="184"/>
      <c r="H46" s="184"/>
      <c r="I46" s="184"/>
      <c r="J46" s="184"/>
      <c r="K46" s="184"/>
      <c r="L46" s="184"/>
      <c r="M46" s="184"/>
      <c r="N46" s="184"/>
    </row>
    <row r="47" spans="1:25" x14ac:dyDescent="0.2">
      <c r="A47" s="184"/>
      <c r="B47" s="184"/>
      <c r="C47" s="184"/>
      <c r="D47" s="184"/>
      <c r="E47" s="184"/>
      <c r="F47" s="184"/>
      <c r="G47" s="184"/>
      <c r="H47" s="184"/>
      <c r="I47" s="184"/>
      <c r="J47" s="184"/>
      <c r="K47" s="184"/>
      <c r="L47" s="184"/>
      <c r="M47" s="184"/>
      <c r="N47" s="184"/>
    </row>
    <row r="48" spans="1:25" x14ac:dyDescent="0.2">
      <c r="A48" s="184"/>
      <c r="B48" s="184"/>
      <c r="C48" s="184"/>
      <c r="D48" s="184"/>
      <c r="E48" s="184"/>
      <c r="F48" s="184"/>
      <c r="G48" s="184"/>
      <c r="H48" s="184"/>
      <c r="I48" s="184"/>
      <c r="J48" s="184"/>
      <c r="K48" s="184"/>
      <c r="L48" s="184"/>
      <c r="M48" s="184"/>
      <c r="N48" s="184"/>
    </row>
    <row r="49" spans="1:14" x14ac:dyDescent="0.2">
      <c r="A49" s="184"/>
      <c r="B49" s="184"/>
      <c r="C49" s="184"/>
      <c r="D49" s="184"/>
      <c r="E49" s="184"/>
      <c r="F49" s="184"/>
      <c r="G49" s="184"/>
      <c r="H49" s="184"/>
      <c r="I49" s="184"/>
      <c r="J49" s="184"/>
      <c r="K49" s="184"/>
      <c r="L49" s="184"/>
      <c r="M49" s="184"/>
      <c r="N49" s="184"/>
    </row>
    <row r="50" spans="1:14" x14ac:dyDescent="0.2">
      <c r="A50" s="184"/>
      <c r="B50" s="184"/>
      <c r="C50" s="184"/>
      <c r="D50" s="184"/>
      <c r="E50" s="184"/>
      <c r="F50" s="184"/>
      <c r="G50" s="184"/>
      <c r="H50" s="184"/>
      <c r="I50" s="184"/>
      <c r="J50" s="184"/>
      <c r="K50" s="184"/>
      <c r="L50" s="184"/>
      <c r="M50" s="184"/>
      <c r="N50" s="184"/>
    </row>
    <row r="51" spans="1:14" x14ac:dyDescent="0.2">
      <c r="A51" s="184"/>
      <c r="B51" s="184"/>
      <c r="C51" s="184"/>
      <c r="D51" s="184"/>
      <c r="E51" s="184"/>
      <c r="F51" s="184"/>
      <c r="G51" s="184"/>
      <c r="H51" s="184"/>
      <c r="I51" s="184"/>
      <c r="J51" s="184"/>
      <c r="K51" s="184"/>
      <c r="L51" s="184"/>
      <c r="M51" s="184"/>
      <c r="N51" s="184"/>
    </row>
    <row r="52" spans="1:14" x14ac:dyDescent="0.2">
      <c r="A52" s="184"/>
      <c r="B52" s="184"/>
      <c r="C52" s="184"/>
      <c r="D52" s="184"/>
      <c r="E52" s="184"/>
      <c r="F52" s="184"/>
      <c r="G52" s="184"/>
      <c r="H52" s="184"/>
      <c r="I52" s="184"/>
      <c r="J52" s="184"/>
      <c r="K52" s="184"/>
      <c r="L52" s="184"/>
      <c r="M52" s="184"/>
      <c r="N52" s="184"/>
    </row>
    <row r="53" spans="1:14" x14ac:dyDescent="0.2">
      <c r="A53" s="184"/>
      <c r="B53" s="184"/>
      <c r="C53" s="184"/>
      <c r="D53" s="184"/>
      <c r="E53" s="184"/>
      <c r="F53" s="184"/>
      <c r="G53" s="184"/>
      <c r="H53" s="184"/>
      <c r="I53" s="184"/>
      <c r="J53" s="184"/>
      <c r="K53" s="184"/>
      <c r="L53" s="184"/>
      <c r="M53" s="184"/>
      <c r="N53" s="184"/>
    </row>
    <row r="54" spans="1:14" x14ac:dyDescent="0.2">
      <c r="A54" s="184"/>
      <c r="B54" s="184"/>
      <c r="C54" s="184"/>
      <c r="D54" s="184"/>
      <c r="E54" s="184"/>
      <c r="F54" s="184"/>
      <c r="G54" s="184"/>
      <c r="H54" s="184"/>
      <c r="I54" s="184"/>
      <c r="J54" s="184"/>
      <c r="K54" s="184"/>
      <c r="L54" s="184"/>
      <c r="M54" s="184"/>
      <c r="N54" s="184"/>
    </row>
    <row r="55" spans="1:14" x14ac:dyDescent="0.2">
      <c r="A55" s="184"/>
      <c r="B55" s="184"/>
      <c r="C55" s="184"/>
      <c r="D55" s="184"/>
      <c r="E55" s="184"/>
      <c r="F55" s="184"/>
      <c r="G55" s="184"/>
      <c r="H55" s="184"/>
      <c r="I55" s="184"/>
      <c r="J55" s="184"/>
      <c r="K55" s="184"/>
      <c r="L55" s="184"/>
      <c r="M55" s="184"/>
      <c r="N55" s="184"/>
    </row>
    <row r="56" spans="1:14" x14ac:dyDescent="0.2">
      <c r="A56" s="184"/>
      <c r="B56" s="184"/>
      <c r="C56" s="184"/>
      <c r="D56" s="184"/>
      <c r="E56" s="184"/>
      <c r="F56" s="184"/>
      <c r="G56" s="184"/>
      <c r="H56" s="184"/>
      <c r="I56" s="184"/>
      <c r="J56" s="184"/>
      <c r="K56" s="184"/>
      <c r="L56" s="184"/>
      <c r="M56" s="184"/>
      <c r="N56" s="184"/>
    </row>
    <row r="57" spans="1:14" x14ac:dyDescent="0.2">
      <c r="A57" s="184"/>
      <c r="B57" s="184"/>
      <c r="C57" s="184"/>
      <c r="D57" s="184"/>
      <c r="E57" s="184"/>
      <c r="F57" s="184"/>
      <c r="G57" s="184"/>
      <c r="H57" s="184"/>
      <c r="I57" s="184"/>
      <c r="J57" s="184"/>
      <c r="K57" s="184"/>
      <c r="L57" s="184"/>
      <c r="M57" s="184"/>
      <c r="N57" s="184"/>
    </row>
    <row r="58" spans="1:14" x14ac:dyDescent="0.2">
      <c r="A58" s="184"/>
      <c r="B58" s="184"/>
      <c r="C58" s="184"/>
      <c r="D58" s="184"/>
      <c r="E58" s="184"/>
      <c r="F58" s="184"/>
      <c r="G58" s="184"/>
      <c r="H58" s="184"/>
      <c r="I58" s="184"/>
      <c r="J58" s="184"/>
      <c r="K58" s="184"/>
      <c r="L58" s="184"/>
      <c r="M58" s="184"/>
      <c r="N58" s="184"/>
    </row>
    <row r="59" spans="1:14" x14ac:dyDescent="0.2">
      <c r="A59" s="184"/>
      <c r="B59" s="184"/>
      <c r="C59" s="184"/>
      <c r="D59" s="184"/>
      <c r="E59" s="184"/>
      <c r="F59" s="184"/>
      <c r="G59" s="184"/>
      <c r="H59" s="184"/>
      <c r="I59" s="184"/>
      <c r="J59" s="184"/>
      <c r="K59" s="184"/>
      <c r="L59" s="184"/>
      <c r="M59" s="184"/>
      <c r="N59" s="184"/>
    </row>
    <row r="60" spans="1:14" x14ac:dyDescent="0.2">
      <c r="A60" s="184"/>
      <c r="B60" s="184"/>
      <c r="C60" s="184"/>
      <c r="D60" s="184"/>
      <c r="E60" s="184"/>
      <c r="F60" s="184"/>
      <c r="G60" s="184"/>
      <c r="H60" s="184"/>
      <c r="I60" s="184"/>
      <c r="J60" s="184"/>
      <c r="K60" s="184"/>
      <c r="L60" s="184"/>
      <c r="M60" s="184"/>
      <c r="N60" s="184"/>
    </row>
    <row r="61" spans="1:14" x14ac:dyDescent="0.2">
      <c r="A61" s="184"/>
      <c r="B61" s="184"/>
      <c r="C61" s="184"/>
      <c r="D61" s="184"/>
      <c r="E61" s="184"/>
      <c r="F61" s="184"/>
      <c r="G61" s="184"/>
      <c r="H61" s="184"/>
      <c r="I61" s="184"/>
      <c r="J61" s="184"/>
      <c r="K61" s="184"/>
      <c r="L61" s="184"/>
      <c r="M61" s="184"/>
      <c r="N61" s="184"/>
    </row>
    <row r="62" spans="1:14" x14ac:dyDescent="0.2">
      <c r="A62" s="184"/>
      <c r="B62" s="184"/>
      <c r="C62" s="184"/>
      <c r="D62" s="184"/>
      <c r="E62" s="184"/>
      <c r="F62" s="184"/>
      <c r="G62" s="184"/>
      <c r="H62" s="184"/>
      <c r="I62" s="184"/>
      <c r="J62" s="184"/>
      <c r="K62" s="184"/>
      <c r="L62" s="184"/>
      <c r="M62" s="184"/>
      <c r="N62" s="184"/>
    </row>
    <row r="63" spans="1:14" x14ac:dyDescent="0.2">
      <c r="A63" s="184"/>
      <c r="B63" s="184"/>
      <c r="C63" s="184"/>
      <c r="D63" s="184"/>
      <c r="E63" s="184"/>
      <c r="F63" s="184"/>
      <c r="G63" s="184"/>
      <c r="H63" s="184"/>
      <c r="I63" s="184"/>
      <c r="J63" s="184"/>
      <c r="K63" s="184"/>
      <c r="L63" s="184"/>
      <c r="M63" s="184"/>
      <c r="N63" s="184"/>
    </row>
    <row r="64" spans="1:14" x14ac:dyDescent="0.2">
      <c r="A64" s="184"/>
      <c r="B64" s="184"/>
      <c r="C64" s="184"/>
      <c r="D64" s="184"/>
      <c r="E64" s="184"/>
      <c r="F64" s="184"/>
      <c r="G64" s="184"/>
      <c r="H64" s="184"/>
      <c r="I64" s="184"/>
      <c r="J64" s="184"/>
      <c r="K64" s="184"/>
      <c r="L64" s="184"/>
      <c r="M64" s="184"/>
      <c r="N64" s="184"/>
    </row>
    <row r="65" spans="1:14" x14ac:dyDescent="0.2">
      <c r="A65" s="184"/>
      <c r="B65" s="184"/>
      <c r="C65" s="184"/>
      <c r="D65" s="184"/>
      <c r="E65" s="184"/>
      <c r="F65" s="184"/>
      <c r="G65" s="184"/>
      <c r="H65" s="184"/>
      <c r="I65" s="184"/>
      <c r="J65" s="184"/>
      <c r="K65" s="184"/>
      <c r="L65" s="184"/>
      <c r="M65" s="184"/>
      <c r="N65" s="184"/>
    </row>
    <row r="66" spans="1:14" x14ac:dyDescent="0.2">
      <c r="A66" s="184"/>
      <c r="B66" s="184"/>
      <c r="C66" s="184"/>
      <c r="D66" s="184"/>
      <c r="E66" s="184"/>
      <c r="F66" s="184"/>
      <c r="G66" s="184"/>
      <c r="H66" s="184"/>
      <c r="I66" s="184"/>
      <c r="J66" s="184"/>
      <c r="K66" s="184"/>
      <c r="L66" s="184"/>
      <c r="M66" s="184"/>
      <c r="N66" s="184"/>
    </row>
    <row r="67" spans="1:14" x14ac:dyDescent="0.2">
      <c r="A67" s="184"/>
      <c r="B67" s="184"/>
      <c r="C67" s="184"/>
      <c r="D67" s="184"/>
      <c r="E67" s="184"/>
      <c r="F67" s="184"/>
      <c r="G67" s="184"/>
      <c r="H67" s="184"/>
      <c r="I67" s="184"/>
      <c r="J67" s="184"/>
      <c r="K67" s="184"/>
      <c r="L67" s="184"/>
      <c r="M67" s="184"/>
      <c r="N67" s="184"/>
    </row>
    <row r="68" spans="1:14" x14ac:dyDescent="0.2">
      <c r="A68" s="184"/>
      <c r="B68" s="184"/>
      <c r="C68" s="184"/>
      <c r="D68" s="184"/>
      <c r="E68" s="184"/>
      <c r="F68" s="184"/>
      <c r="G68" s="184"/>
      <c r="H68" s="184"/>
      <c r="I68" s="184"/>
      <c r="J68" s="184"/>
      <c r="K68" s="184"/>
      <c r="L68" s="184"/>
      <c r="M68" s="184"/>
      <c r="N68" s="184"/>
    </row>
    <row r="69" spans="1:14" x14ac:dyDescent="0.2">
      <c r="A69" s="184"/>
      <c r="B69" s="184"/>
      <c r="C69" s="184"/>
      <c r="D69" s="184"/>
      <c r="E69" s="184"/>
      <c r="F69" s="184"/>
      <c r="G69" s="184"/>
      <c r="H69" s="184"/>
      <c r="I69" s="184"/>
      <c r="J69" s="184"/>
      <c r="K69" s="184"/>
      <c r="L69" s="184"/>
      <c r="M69" s="184"/>
      <c r="N69" s="184"/>
    </row>
    <row r="70" spans="1:14" x14ac:dyDescent="0.2">
      <c r="A70" s="184"/>
      <c r="B70" s="184"/>
      <c r="C70" s="184"/>
      <c r="D70" s="184"/>
      <c r="E70" s="184"/>
      <c r="F70" s="184"/>
      <c r="G70" s="184"/>
      <c r="H70" s="184"/>
      <c r="I70" s="184"/>
      <c r="J70" s="184"/>
      <c r="K70" s="184"/>
      <c r="L70" s="184"/>
      <c r="M70" s="184"/>
      <c r="N70" s="184"/>
    </row>
    <row r="71" spans="1:14" x14ac:dyDescent="0.2">
      <c r="A71" s="184"/>
      <c r="B71" s="184"/>
      <c r="C71" s="184"/>
      <c r="D71" s="184"/>
      <c r="E71" s="184"/>
      <c r="F71" s="184"/>
      <c r="G71" s="184"/>
      <c r="H71" s="184"/>
      <c r="I71" s="184"/>
      <c r="J71" s="184"/>
      <c r="K71" s="184"/>
      <c r="L71" s="184"/>
      <c r="M71" s="184"/>
      <c r="N71" s="184"/>
    </row>
    <row r="72" spans="1:14" x14ac:dyDescent="0.2">
      <c r="A72" s="184"/>
      <c r="B72" s="184"/>
      <c r="C72" s="184"/>
      <c r="D72" s="184"/>
      <c r="E72" s="184"/>
      <c r="F72" s="184"/>
      <c r="G72" s="184"/>
      <c r="H72" s="184"/>
      <c r="I72" s="184"/>
      <c r="J72" s="184"/>
      <c r="K72" s="184"/>
      <c r="L72" s="184"/>
      <c r="M72" s="184"/>
      <c r="N72" s="184"/>
    </row>
    <row r="73" spans="1:14" x14ac:dyDescent="0.2">
      <c r="A73" s="184"/>
      <c r="B73" s="184"/>
      <c r="C73" s="184"/>
      <c r="D73" s="184"/>
      <c r="E73" s="184"/>
      <c r="F73" s="184"/>
      <c r="G73" s="184"/>
      <c r="H73" s="184"/>
      <c r="I73" s="184"/>
      <c r="J73" s="184"/>
      <c r="K73" s="184"/>
      <c r="L73" s="184"/>
      <c r="M73" s="184"/>
      <c r="N73" s="184"/>
    </row>
    <row r="74" spans="1:14" x14ac:dyDescent="0.2">
      <c r="A74" s="184"/>
      <c r="B74" s="184"/>
      <c r="C74" s="184"/>
      <c r="D74" s="184"/>
      <c r="E74" s="184"/>
      <c r="F74" s="184"/>
      <c r="G74" s="184"/>
      <c r="H74" s="184"/>
      <c r="I74" s="184"/>
      <c r="J74" s="184"/>
      <c r="K74" s="184"/>
      <c r="L74" s="184"/>
      <c r="M74" s="184"/>
      <c r="N74" s="184"/>
    </row>
    <row r="75" spans="1:14" x14ac:dyDescent="0.2">
      <c r="A75" s="184"/>
      <c r="B75" s="184"/>
      <c r="C75" s="184"/>
      <c r="D75" s="184"/>
      <c r="E75" s="184"/>
      <c r="F75" s="184"/>
      <c r="G75" s="184"/>
      <c r="H75" s="184"/>
      <c r="I75" s="184"/>
      <c r="J75" s="184"/>
      <c r="K75" s="184"/>
      <c r="L75" s="184"/>
      <c r="M75" s="184"/>
      <c r="N75" s="184"/>
    </row>
    <row r="76" spans="1:14" x14ac:dyDescent="0.2">
      <c r="A76" s="184"/>
      <c r="B76" s="184"/>
      <c r="C76" s="184"/>
      <c r="D76" s="184"/>
      <c r="E76" s="184"/>
      <c r="F76" s="184"/>
      <c r="G76" s="184"/>
      <c r="H76" s="184"/>
      <c r="I76" s="184"/>
      <c r="J76" s="184"/>
      <c r="K76" s="184"/>
      <c r="L76" s="184"/>
      <c r="M76" s="184"/>
      <c r="N76" s="184"/>
    </row>
    <row r="77" spans="1:14" x14ac:dyDescent="0.2">
      <c r="A77" s="184"/>
      <c r="B77" s="184"/>
      <c r="C77" s="184"/>
      <c r="D77" s="184"/>
      <c r="E77" s="184"/>
      <c r="F77" s="184"/>
      <c r="G77" s="184"/>
      <c r="H77" s="184"/>
      <c r="I77" s="184"/>
      <c r="J77" s="184"/>
      <c r="K77" s="184"/>
      <c r="L77" s="184"/>
      <c r="M77" s="184"/>
      <c r="N77" s="184"/>
    </row>
    <row r="78" spans="1:14" x14ac:dyDescent="0.2">
      <c r="A78" s="184"/>
      <c r="B78" s="184"/>
      <c r="C78" s="184"/>
      <c r="D78" s="184"/>
      <c r="E78" s="184"/>
      <c r="F78" s="184"/>
      <c r="G78" s="184"/>
      <c r="H78" s="184"/>
      <c r="I78" s="184"/>
      <c r="J78" s="184"/>
      <c r="K78" s="184"/>
      <c r="L78" s="184"/>
      <c r="M78" s="184"/>
      <c r="N78" s="184"/>
    </row>
  </sheetData>
  <sheetProtection algorithmName="SHA-512" hashValue="WoKxg5kvZJSCHWMXIyqbgO9lGZlMrBAoXknqES1octhuMrAvXZvJtOdoDDgXIWH7/FAi/2DnYpJRI5Mk6WJqew==" saltValue="IaDiocWHG1Rkyo3tVVrXHA==" spinCount="100000" sheet="1" objects="1" scenarios="1" formatCells="0" formatColumns="0" formatRows="0" insertRows="0" insertHyperlinks="0" deleteRows="0" sort="0" autoFilter="0" pivotTables="0"/>
  <mergeCells count="8">
    <mergeCell ref="F1:H1"/>
    <mergeCell ref="N4:O5"/>
    <mergeCell ref="B7:B8"/>
    <mergeCell ref="E4:I5"/>
    <mergeCell ref="J4:K5"/>
    <mergeCell ref="M2:N2"/>
    <mergeCell ref="M3:N3"/>
    <mergeCell ref="F3:H3"/>
  </mergeCells>
  <phoneticPr fontId="10" type="noConversion"/>
  <hyperlinks>
    <hyperlink ref="A1" location="Forside!A1" display="Forside!A1"/>
  </hyperlinks>
  <pageMargins left="0.75" right="0.75" top="1" bottom="1" header="0" footer="0"/>
  <pageSetup paperSize="9" scale="90" orientation="landscape" horizontalDpi="4294967293" verticalDpi="300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R72"/>
  <sheetViews>
    <sheetView workbookViewId="0">
      <selection activeCell="U18" sqref="U18"/>
    </sheetView>
  </sheetViews>
  <sheetFormatPr defaultRowHeight="12.75" x14ac:dyDescent="0.2"/>
  <cols>
    <col min="1" max="1" width="11.140625" customWidth="1"/>
    <col min="2" max="2" width="14.28515625" customWidth="1"/>
    <col min="3" max="3" width="6.28515625" customWidth="1"/>
    <col min="5" max="5" width="6.28515625" customWidth="1"/>
    <col min="6" max="6" width="9.28515625" customWidth="1"/>
    <col min="7" max="7" width="10.85546875" customWidth="1"/>
    <col min="8" max="9" width="9.28515625" customWidth="1"/>
    <col min="10" max="10" width="6.85546875" customWidth="1"/>
    <col min="11" max="11" width="9.28515625" style="557" customWidth="1"/>
    <col min="12" max="13" width="9.140625" hidden="1" customWidth="1"/>
    <col min="14" max="14" width="11.140625" style="557" customWidth="1"/>
    <col min="15" max="15" width="6.28515625" customWidth="1"/>
    <col min="16" max="16" width="13.7109375" style="557" customWidth="1"/>
    <col min="17" max="17" width="7.85546875" hidden="1" customWidth="1"/>
  </cols>
  <sheetData>
    <row r="1" spans="1:18" ht="21" thickBot="1" x14ac:dyDescent="0.35">
      <c r="A1" s="486" t="s">
        <v>186</v>
      </c>
      <c r="B1" s="520" t="s">
        <v>18</v>
      </c>
      <c r="C1" s="2"/>
      <c r="D1" s="2"/>
      <c r="E1" s="3"/>
      <c r="F1" s="779" t="s">
        <v>199</v>
      </c>
      <c r="G1" s="779"/>
      <c r="H1" s="779"/>
      <c r="I1" s="3"/>
      <c r="J1" s="3"/>
      <c r="K1" s="716" t="s">
        <v>36</v>
      </c>
      <c r="L1" s="4"/>
      <c r="M1" s="4"/>
      <c r="N1" s="720"/>
      <c r="O1" s="23"/>
      <c r="P1" s="730" t="s">
        <v>112</v>
      </c>
      <c r="Q1" s="100"/>
      <c r="R1" s="96"/>
    </row>
    <row r="2" spans="1:18" ht="15.75" x14ac:dyDescent="0.25">
      <c r="A2" s="6"/>
      <c r="B2" s="7"/>
      <c r="C2" s="7"/>
      <c r="D2" s="7"/>
      <c r="E2" s="8"/>
      <c r="F2" s="9"/>
      <c r="G2" s="9"/>
      <c r="K2" s="556"/>
      <c r="L2" s="9"/>
      <c r="M2" s="9"/>
      <c r="N2" s="721" t="s">
        <v>193</v>
      </c>
      <c r="O2" s="779">
        <f>Forside!N3</f>
        <v>0</v>
      </c>
      <c r="P2" s="779"/>
      <c r="Q2" s="10"/>
      <c r="R2" s="96"/>
    </row>
    <row r="3" spans="1:18" ht="16.5" thickBot="1" x14ac:dyDescent="0.3">
      <c r="A3" s="11"/>
      <c r="B3" s="504" t="s">
        <v>56</v>
      </c>
      <c r="C3" s="12"/>
      <c r="D3" s="12"/>
      <c r="E3" s="13"/>
      <c r="F3" s="781" t="str">
        <f>Forside!B3</f>
        <v>Navn  på byggesag</v>
      </c>
      <c r="G3" s="781"/>
      <c r="H3" s="781"/>
      <c r="I3" s="14"/>
      <c r="J3" s="14"/>
      <c r="L3" s="9"/>
      <c r="M3" s="9"/>
      <c r="N3" s="722" t="s">
        <v>194</v>
      </c>
      <c r="O3" s="781">
        <f>Forside!N5</f>
        <v>0</v>
      </c>
      <c r="P3" s="781"/>
      <c r="Q3" s="14"/>
      <c r="R3" s="96"/>
    </row>
    <row r="4" spans="1:18" s="36" customFormat="1" x14ac:dyDescent="0.2">
      <c r="A4" s="95" t="s">
        <v>163</v>
      </c>
      <c r="B4" s="73">
        <f>omkostninger!F39</f>
        <v>180</v>
      </c>
      <c r="C4" s="73"/>
      <c r="D4" s="7"/>
      <c r="E4" s="765" t="s">
        <v>0</v>
      </c>
      <c r="F4" s="766"/>
      <c r="G4" s="766"/>
      <c r="H4" s="766"/>
      <c r="I4" s="767"/>
      <c r="J4" s="761" t="s">
        <v>1</v>
      </c>
      <c r="K4" s="771"/>
      <c r="L4" s="837"/>
      <c r="M4" s="838"/>
      <c r="N4" s="723"/>
      <c r="O4" s="62"/>
      <c r="P4" s="837" t="s">
        <v>3</v>
      </c>
      <c r="Q4" s="839"/>
      <c r="R4" s="96"/>
    </row>
    <row r="5" spans="1:18" s="36" customFormat="1" ht="13.5" thickBot="1" x14ac:dyDescent="0.25">
      <c r="A5" s="11" t="s">
        <v>35</v>
      </c>
      <c r="B5" s="12"/>
      <c r="C5" s="12"/>
      <c r="D5" s="12"/>
      <c r="E5" s="768"/>
      <c r="F5" s="769"/>
      <c r="G5" s="769"/>
      <c r="H5" s="769"/>
      <c r="I5" s="770"/>
      <c r="J5" s="772"/>
      <c r="K5" s="773"/>
      <c r="L5" s="838"/>
      <c r="M5" s="838"/>
      <c r="N5" s="724"/>
      <c r="O5" s="63"/>
      <c r="P5" s="840"/>
      <c r="Q5" s="840"/>
      <c r="R5" s="96"/>
    </row>
    <row r="6" spans="1:18" s="36" customFormat="1" ht="13.5" thickBot="1" x14ac:dyDescent="0.25">
      <c r="A6" s="84"/>
      <c r="B6"/>
      <c r="C6"/>
      <c r="D6"/>
      <c r="E6" s="64"/>
      <c r="F6"/>
      <c r="G6"/>
      <c r="H6"/>
      <c r="I6" s="65"/>
      <c r="J6"/>
      <c r="K6" s="557"/>
      <c r="N6" s="725"/>
      <c r="O6"/>
      <c r="P6" s="553"/>
      <c r="R6" s="96"/>
    </row>
    <row r="7" spans="1:18" s="36" customFormat="1" x14ac:dyDescent="0.2">
      <c r="A7" s="101" t="s">
        <v>33</v>
      </c>
      <c r="B7" s="835"/>
      <c r="C7" s="15" t="s">
        <v>6</v>
      </c>
      <c r="D7" s="31" t="s">
        <v>7</v>
      </c>
      <c r="E7" s="29" t="s">
        <v>40</v>
      </c>
      <c r="F7" s="15" t="s">
        <v>19</v>
      </c>
      <c r="G7" s="15" t="s">
        <v>21</v>
      </c>
      <c r="H7" s="15" t="s">
        <v>48</v>
      </c>
      <c r="I7" s="16" t="s">
        <v>9</v>
      </c>
      <c r="J7" s="29" t="s">
        <v>8</v>
      </c>
      <c r="K7" s="594" t="s">
        <v>10</v>
      </c>
      <c r="L7" s="47"/>
      <c r="M7" s="47"/>
      <c r="N7" s="726" t="s">
        <v>22</v>
      </c>
      <c r="O7" s="15" t="s">
        <v>12</v>
      </c>
      <c r="P7" s="570" t="s">
        <v>23</v>
      </c>
      <c r="Q7" s="31" t="s">
        <v>25</v>
      </c>
      <c r="R7" s="96"/>
    </row>
    <row r="8" spans="1:18" s="36" customFormat="1" ht="13.5" thickBot="1" x14ac:dyDescent="0.25">
      <c r="A8" s="43"/>
      <c r="B8" s="836"/>
      <c r="C8" s="17" t="s">
        <v>14</v>
      </c>
      <c r="D8" s="32" t="s">
        <v>15</v>
      </c>
      <c r="E8" s="30" t="s">
        <v>43</v>
      </c>
      <c r="F8" s="17" t="s">
        <v>20</v>
      </c>
      <c r="G8" s="17" t="s">
        <v>20</v>
      </c>
      <c r="H8" s="261">
        <v>0</v>
      </c>
      <c r="I8" s="262">
        <f>omkostninger!F38</f>
        <v>0</v>
      </c>
      <c r="J8" s="30" t="s">
        <v>16</v>
      </c>
      <c r="K8" s="595"/>
      <c r="L8" s="47"/>
      <c r="M8" s="47"/>
      <c r="N8" s="727" t="s">
        <v>16</v>
      </c>
      <c r="O8" s="34"/>
      <c r="P8" s="574" t="s">
        <v>16</v>
      </c>
      <c r="Q8" s="32" t="s">
        <v>16</v>
      </c>
      <c r="R8" s="96"/>
    </row>
    <row r="9" spans="1:18" s="36" customFormat="1" x14ac:dyDescent="0.2">
      <c r="A9" s="215" t="s">
        <v>140</v>
      </c>
      <c r="B9" s="148"/>
      <c r="C9" s="216"/>
      <c r="D9" s="150"/>
      <c r="E9" s="146"/>
      <c r="F9" s="534">
        <f>SUM(D9*E9)</f>
        <v>0</v>
      </c>
      <c r="G9" s="535">
        <f>SUM(F9*$B$4)</f>
        <v>0</v>
      </c>
      <c r="H9" s="534">
        <f>G9*$H$8</f>
        <v>0</v>
      </c>
      <c r="I9" s="536">
        <f>(G9+H9)*$I$8</f>
        <v>0</v>
      </c>
      <c r="J9" s="146"/>
      <c r="K9" s="537">
        <f>SUM(J9*D9)</f>
        <v>0</v>
      </c>
      <c r="L9" s="40"/>
      <c r="M9" s="40"/>
      <c r="N9" s="620">
        <f>SUM(G9+H9+I9+K9)</f>
        <v>0</v>
      </c>
      <c r="O9" s="18" t="e">
        <f>omkostninger!$K$34</f>
        <v>#DIV/0!</v>
      </c>
      <c r="P9" s="534" t="e">
        <f>SUM(N9*O9)</f>
        <v>#DIV/0!</v>
      </c>
      <c r="Q9" s="59" t="e">
        <f>SUM(D9/P9)</f>
        <v>#DIV/0!</v>
      </c>
      <c r="R9" s="96"/>
    </row>
    <row r="10" spans="1:18" s="36" customFormat="1" x14ac:dyDescent="0.2">
      <c r="A10" s="217">
        <v>1</v>
      </c>
      <c r="B10" s="152"/>
      <c r="C10" s="218"/>
      <c r="D10" s="154"/>
      <c r="E10" s="144"/>
      <c r="F10" s="534">
        <f t="shared" ref="F10:F33" si="0">SUM(D10*E10)</f>
        <v>0</v>
      </c>
      <c r="G10" s="535">
        <f t="shared" ref="G10:G33" si="1">SUM(F10*$B$4)</f>
        <v>0</v>
      </c>
      <c r="H10" s="534">
        <f t="shared" ref="H10:H33" si="2">G10*$H$8</f>
        <v>0</v>
      </c>
      <c r="I10" s="536">
        <f t="shared" ref="I10:I33" si="3">(G10+H10)*$I$8</f>
        <v>0</v>
      </c>
      <c r="J10" s="144"/>
      <c r="K10" s="537">
        <f t="shared" ref="K10:K33" si="4">SUM(J10*D10)</f>
        <v>0</v>
      </c>
      <c r="L10" s="41"/>
      <c r="M10" s="41"/>
      <c r="N10" s="620">
        <f t="shared" ref="N10:N33" si="5">SUM(G10+H10+I10+K10)</f>
        <v>0</v>
      </c>
      <c r="O10" s="18" t="e">
        <f>omkostninger!$K$34</f>
        <v>#DIV/0!</v>
      </c>
      <c r="P10" s="534" t="e">
        <f t="shared" ref="P10:P33" si="6">SUM(N10*O10)</f>
        <v>#DIV/0!</v>
      </c>
      <c r="Q10" s="97"/>
      <c r="R10" s="96"/>
    </row>
    <row r="11" spans="1:18" s="36" customFormat="1" x14ac:dyDescent="0.2">
      <c r="A11" s="219" t="s">
        <v>141</v>
      </c>
      <c r="B11" s="148"/>
      <c r="C11" s="216"/>
      <c r="D11" s="150"/>
      <c r="E11" s="146"/>
      <c r="F11" s="534">
        <f t="shared" si="0"/>
        <v>0</v>
      </c>
      <c r="G11" s="535">
        <f t="shared" si="1"/>
        <v>0</v>
      </c>
      <c r="H11" s="534">
        <f t="shared" si="2"/>
        <v>0</v>
      </c>
      <c r="I11" s="536">
        <f t="shared" si="3"/>
        <v>0</v>
      </c>
      <c r="J11" s="146"/>
      <c r="K11" s="537">
        <f t="shared" si="4"/>
        <v>0</v>
      </c>
      <c r="L11" s="57"/>
      <c r="M11" s="40"/>
      <c r="N11" s="620">
        <f t="shared" si="5"/>
        <v>0</v>
      </c>
      <c r="O11" s="18" t="e">
        <f>omkostninger!$K$34</f>
        <v>#DIV/0!</v>
      </c>
      <c r="P11" s="534" t="e">
        <f t="shared" si="6"/>
        <v>#DIV/0!</v>
      </c>
      <c r="Q11" s="59"/>
      <c r="R11" s="96"/>
    </row>
    <row r="12" spans="1:18" s="36" customFormat="1" x14ac:dyDescent="0.2">
      <c r="A12" s="217" t="s">
        <v>142</v>
      </c>
      <c r="B12" s="152"/>
      <c r="C12" s="218"/>
      <c r="D12" s="154"/>
      <c r="E12" s="144"/>
      <c r="F12" s="534">
        <f t="shared" si="0"/>
        <v>0</v>
      </c>
      <c r="G12" s="535">
        <f t="shared" si="1"/>
        <v>0</v>
      </c>
      <c r="H12" s="534">
        <f t="shared" si="2"/>
        <v>0</v>
      </c>
      <c r="I12" s="536">
        <f t="shared" si="3"/>
        <v>0</v>
      </c>
      <c r="J12" s="144"/>
      <c r="K12" s="537">
        <f t="shared" si="4"/>
        <v>0</v>
      </c>
      <c r="L12" s="41"/>
      <c r="M12" s="41"/>
      <c r="N12" s="620">
        <f t="shared" si="5"/>
        <v>0</v>
      </c>
      <c r="O12" s="18" t="e">
        <f>omkostninger!$K$34</f>
        <v>#DIV/0!</v>
      </c>
      <c r="P12" s="534" t="e">
        <f t="shared" si="6"/>
        <v>#DIV/0!</v>
      </c>
      <c r="Q12" s="97"/>
      <c r="R12" s="96"/>
    </row>
    <row r="13" spans="1:18" s="36" customFormat="1" x14ac:dyDescent="0.2">
      <c r="A13" s="219" t="s">
        <v>143</v>
      </c>
      <c r="B13" s="148"/>
      <c r="C13" s="216"/>
      <c r="D13" s="150"/>
      <c r="E13" s="146"/>
      <c r="F13" s="534">
        <f t="shared" si="0"/>
        <v>0</v>
      </c>
      <c r="G13" s="535">
        <f t="shared" si="1"/>
        <v>0</v>
      </c>
      <c r="H13" s="534">
        <f t="shared" si="2"/>
        <v>0</v>
      </c>
      <c r="I13" s="536">
        <f t="shared" si="3"/>
        <v>0</v>
      </c>
      <c r="J13" s="146"/>
      <c r="K13" s="537">
        <f t="shared" si="4"/>
        <v>0</v>
      </c>
      <c r="L13" s="40"/>
      <c r="M13" s="40"/>
      <c r="N13" s="620">
        <f t="shared" si="5"/>
        <v>0</v>
      </c>
      <c r="O13" s="18" t="e">
        <f>omkostninger!$K$34</f>
        <v>#DIV/0!</v>
      </c>
      <c r="P13" s="534" t="e">
        <f t="shared" si="6"/>
        <v>#DIV/0!</v>
      </c>
      <c r="Q13" s="59"/>
      <c r="R13" s="96"/>
    </row>
    <row r="14" spans="1:18" s="36" customFormat="1" x14ac:dyDescent="0.2">
      <c r="A14" s="217" t="s">
        <v>144</v>
      </c>
      <c r="B14" s="152"/>
      <c r="C14" s="218"/>
      <c r="D14" s="154"/>
      <c r="E14" s="144"/>
      <c r="F14" s="534">
        <f t="shared" si="0"/>
        <v>0</v>
      </c>
      <c r="G14" s="535">
        <f t="shared" si="1"/>
        <v>0</v>
      </c>
      <c r="H14" s="534">
        <f t="shared" si="2"/>
        <v>0</v>
      </c>
      <c r="I14" s="536">
        <f t="shared" si="3"/>
        <v>0</v>
      </c>
      <c r="J14" s="144"/>
      <c r="K14" s="537">
        <f t="shared" si="4"/>
        <v>0</v>
      </c>
      <c r="L14" s="41"/>
      <c r="M14" s="41"/>
      <c r="N14" s="620">
        <f t="shared" si="5"/>
        <v>0</v>
      </c>
      <c r="O14" s="18" t="e">
        <f>omkostninger!$K$34</f>
        <v>#DIV/0!</v>
      </c>
      <c r="P14" s="534" t="e">
        <f t="shared" si="6"/>
        <v>#DIV/0!</v>
      </c>
      <c r="Q14" s="97"/>
      <c r="R14" s="96"/>
    </row>
    <row r="15" spans="1:18" s="36" customFormat="1" x14ac:dyDescent="0.2">
      <c r="A15" s="219" t="s">
        <v>145</v>
      </c>
      <c r="B15" s="157"/>
      <c r="C15" s="216"/>
      <c r="D15" s="150"/>
      <c r="E15" s="145"/>
      <c r="F15" s="534">
        <f t="shared" si="0"/>
        <v>0</v>
      </c>
      <c r="G15" s="535">
        <f t="shared" si="1"/>
        <v>0</v>
      </c>
      <c r="H15" s="534">
        <f t="shared" si="2"/>
        <v>0</v>
      </c>
      <c r="I15" s="536">
        <f t="shared" si="3"/>
        <v>0</v>
      </c>
      <c r="J15" s="146"/>
      <c r="K15" s="537">
        <f t="shared" si="4"/>
        <v>0</v>
      </c>
      <c r="L15" s="42"/>
      <c r="M15" s="42"/>
      <c r="N15" s="620">
        <f t="shared" si="5"/>
        <v>0</v>
      </c>
      <c r="O15" s="18" t="e">
        <f>omkostninger!$K$34</f>
        <v>#DIV/0!</v>
      </c>
      <c r="P15" s="534" t="e">
        <f t="shared" si="6"/>
        <v>#DIV/0!</v>
      </c>
      <c r="Q15" s="59"/>
      <c r="R15" s="96"/>
    </row>
    <row r="16" spans="1:18" s="36" customFormat="1" x14ac:dyDescent="0.2">
      <c r="A16" s="217" t="s">
        <v>118</v>
      </c>
      <c r="B16" s="152"/>
      <c r="C16" s="218"/>
      <c r="D16" s="154"/>
      <c r="E16" s="144"/>
      <c r="F16" s="534">
        <f t="shared" si="0"/>
        <v>0</v>
      </c>
      <c r="G16" s="535">
        <f t="shared" si="1"/>
        <v>0</v>
      </c>
      <c r="H16" s="534">
        <f t="shared" si="2"/>
        <v>0</v>
      </c>
      <c r="I16" s="536">
        <f t="shared" si="3"/>
        <v>0</v>
      </c>
      <c r="J16" s="144"/>
      <c r="K16" s="537">
        <f t="shared" si="4"/>
        <v>0</v>
      </c>
      <c r="L16" s="41"/>
      <c r="M16" s="41"/>
      <c r="N16" s="620">
        <f t="shared" si="5"/>
        <v>0</v>
      </c>
      <c r="O16" s="18" t="e">
        <f>omkostninger!$K$34</f>
        <v>#DIV/0!</v>
      </c>
      <c r="P16" s="534" t="e">
        <f t="shared" si="6"/>
        <v>#DIV/0!</v>
      </c>
      <c r="Q16" s="97"/>
      <c r="R16" s="96"/>
    </row>
    <row r="17" spans="1:18" s="36" customFormat="1" x14ac:dyDescent="0.2">
      <c r="A17" s="219" t="s">
        <v>146</v>
      </c>
      <c r="B17" s="148"/>
      <c r="C17" s="216"/>
      <c r="D17" s="150"/>
      <c r="E17" s="146"/>
      <c r="F17" s="534">
        <f t="shared" si="0"/>
        <v>0</v>
      </c>
      <c r="G17" s="535">
        <f t="shared" si="1"/>
        <v>0</v>
      </c>
      <c r="H17" s="534">
        <f t="shared" si="2"/>
        <v>0</v>
      </c>
      <c r="I17" s="536">
        <f t="shared" si="3"/>
        <v>0</v>
      </c>
      <c r="J17" s="146"/>
      <c r="K17" s="537">
        <f t="shared" si="4"/>
        <v>0</v>
      </c>
      <c r="L17" s="40"/>
      <c r="M17" s="40"/>
      <c r="N17" s="620">
        <f t="shared" si="5"/>
        <v>0</v>
      </c>
      <c r="O17" s="18" t="e">
        <f>omkostninger!$K$34</f>
        <v>#DIV/0!</v>
      </c>
      <c r="P17" s="534" t="e">
        <f t="shared" si="6"/>
        <v>#DIV/0!</v>
      </c>
      <c r="Q17" s="59"/>
      <c r="R17" s="96"/>
    </row>
    <row r="18" spans="1:18" s="36" customFormat="1" x14ac:dyDescent="0.2">
      <c r="A18" s="217" t="s">
        <v>147</v>
      </c>
      <c r="B18" s="152"/>
      <c r="C18" s="218"/>
      <c r="D18" s="154"/>
      <c r="E18" s="144"/>
      <c r="F18" s="534">
        <f t="shared" si="0"/>
        <v>0</v>
      </c>
      <c r="G18" s="535">
        <f t="shared" si="1"/>
        <v>0</v>
      </c>
      <c r="H18" s="534">
        <f t="shared" si="2"/>
        <v>0</v>
      </c>
      <c r="I18" s="536">
        <f t="shared" si="3"/>
        <v>0</v>
      </c>
      <c r="J18" s="144"/>
      <c r="K18" s="537">
        <f t="shared" si="4"/>
        <v>0</v>
      </c>
      <c r="L18" s="41"/>
      <c r="M18" s="41"/>
      <c r="N18" s="620">
        <f t="shared" si="5"/>
        <v>0</v>
      </c>
      <c r="O18" s="18" t="e">
        <f>omkostninger!$K$34</f>
        <v>#DIV/0!</v>
      </c>
      <c r="P18" s="534" t="e">
        <f t="shared" si="6"/>
        <v>#DIV/0!</v>
      </c>
      <c r="Q18" s="97"/>
      <c r="R18" s="96"/>
    </row>
    <row r="19" spans="1:18" s="36" customFormat="1" x14ac:dyDescent="0.2">
      <c r="A19" s="219" t="s">
        <v>148</v>
      </c>
      <c r="B19" s="148"/>
      <c r="C19" s="216"/>
      <c r="D19" s="150"/>
      <c r="E19" s="146"/>
      <c r="F19" s="534">
        <f t="shared" si="0"/>
        <v>0</v>
      </c>
      <c r="G19" s="535">
        <f t="shared" si="1"/>
        <v>0</v>
      </c>
      <c r="H19" s="534">
        <f t="shared" si="2"/>
        <v>0</v>
      </c>
      <c r="I19" s="536">
        <f t="shared" si="3"/>
        <v>0</v>
      </c>
      <c r="J19" s="146"/>
      <c r="K19" s="537">
        <f t="shared" si="4"/>
        <v>0</v>
      </c>
      <c r="L19" s="40"/>
      <c r="M19" s="40"/>
      <c r="N19" s="620">
        <f t="shared" si="5"/>
        <v>0</v>
      </c>
      <c r="O19" s="18" t="e">
        <f>omkostninger!$K$34</f>
        <v>#DIV/0!</v>
      </c>
      <c r="P19" s="534" t="e">
        <f t="shared" si="6"/>
        <v>#DIV/0!</v>
      </c>
      <c r="Q19" s="59"/>
      <c r="R19" s="96"/>
    </row>
    <row r="20" spans="1:18" s="36" customFormat="1" x14ac:dyDescent="0.2">
      <c r="A20" s="217" t="s">
        <v>149</v>
      </c>
      <c r="B20" s="152"/>
      <c r="C20" s="218"/>
      <c r="D20" s="154"/>
      <c r="E20" s="144"/>
      <c r="F20" s="534">
        <f t="shared" si="0"/>
        <v>0</v>
      </c>
      <c r="G20" s="535">
        <f t="shared" si="1"/>
        <v>0</v>
      </c>
      <c r="H20" s="534">
        <f t="shared" si="2"/>
        <v>0</v>
      </c>
      <c r="I20" s="536">
        <f t="shared" si="3"/>
        <v>0</v>
      </c>
      <c r="J20" s="144"/>
      <c r="K20" s="537">
        <f t="shared" si="4"/>
        <v>0</v>
      </c>
      <c r="L20" s="41"/>
      <c r="M20" s="41"/>
      <c r="N20" s="620">
        <f t="shared" si="5"/>
        <v>0</v>
      </c>
      <c r="O20" s="18" t="e">
        <f>omkostninger!$K$34</f>
        <v>#DIV/0!</v>
      </c>
      <c r="P20" s="534" t="e">
        <f t="shared" si="6"/>
        <v>#DIV/0!</v>
      </c>
      <c r="Q20" s="97"/>
      <c r="R20" s="96"/>
    </row>
    <row r="21" spans="1:18" s="36" customFormat="1" x14ac:dyDescent="0.2">
      <c r="A21" s="219" t="s">
        <v>150</v>
      </c>
      <c r="B21" s="148"/>
      <c r="C21" s="216"/>
      <c r="D21" s="150"/>
      <c r="E21" s="146"/>
      <c r="F21" s="534">
        <f t="shared" si="0"/>
        <v>0</v>
      </c>
      <c r="G21" s="535">
        <f t="shared" si="1"/>
        <v>0</v>
      </c>
      <c r="H21" s="534">
        <f t="shared" si="2"/>
        <v>0</v>
      </c>
      <c r="I21" s="536">
        <f t="shared" si="3"/>
        <v>0</v>
      </c>
      <c r="J21" s="146"/>
      <c r="K21" s="537">
        <f t="shared" si="4"/>
        <v>0</v>
      </c>
      <c r="L21" s="40"/>
      <c r="M21" s="40"/>
      <c r="N21" s="620">
        <f t="shared" si="5"/>
        <v>0</v>
      </c>
      <c r="O21" s="18" t="e">
        <f>omkostninger!$K$34</f>
        <v>#DIV/0!</v>
      </c>
      <c r="P21" s="534" t="e">
        <f t="shared" si="6"/>
        <v>#DIV/0!</v>
      </c>
      <c r="Q21" s="59"/>
      <c r="R21" s="96"/>
    </row>
    <row r="22" spans="1:18" s="36" customFormat="1" x14ac:dyDescent="0.2">
      <c r="A22" s="217" t="s">
        <v>151</v>
      </c>
      <c r="B22" s="152"/>
      <c r="C22" s="218"/>
      <c r="D22" s="154"/>
      <c r="E22" s="144"/>
      <c r="F22" s="534">
        <f t="shared" si="0"/>
        <v>0</v>
      </c>
      <c r="G22" s="535">
        <f t="shared" si="1"/>
        <v>0</v>
      </c>
      <c r="H22" s="534">
        <f t="shared" si="2"/>
        <v>0</v>
      </c>
      <c r="I22" s="536">
        <f t="shared" si="3"/>
        <v>0</v>
      </c>
      <c r="J22" s="144"/>
      <c r="K22" s="537">
        <f t="shared" si="4"/>
        <v>0</v>
      </c>
      <c r="L22" s="41"/>
      <c r="M22" s="41"/>
      <c r="N22" s="620">
        <f t="shared" si="5"/>
        <v>0</v>
      </c>
      <c r="O22" s="18" t="e">
        <f>omkostninger!$K$34</f>
        <v>#DIV/0!</v>
      </c>
      <c r="P22" s="534" t="e">
        <f t="shared" si="6"/>
        <v>#DIV/0!</v>
      </c>
      <c r="Q22" s="97"/>
      <c r="R22" s="96"/>
    </row>
    <row r="23" spans="1:18" s="36" customFormat="1" x14ac:dyDescent="0.2">
      <c r="A23" s="219" t="s">
        <v>152</v>
      </c>
      <c r="B23" s="157"/>
      <c r="C23" s="220"/>
      <c r="D23" s="159"/>
      <c r="E23" s="145"/>
      <c r="F23" s="534">
        <f t="shared" si="0"/>
        <v>0</v>
      </c>
      <c r="G23" s="535">
        <f t="shared" si="1"/>
        <v>0</v>
      </c>
      <c r="H23" s="534">
        <f t="shared" si="2"/>
        <v>0</v>
      </c>
      <c r="I23" s="536">
        <f t="shared" si="3"/>
        <v>0</v>
      </c>
      <c r="J23" s="145"/>
      <c r="K23" s="537">
        <f t="shared" si="4"/>
        <v>0</v>
      </c>
      <c r="L23" s="42"/>
      <c r="M23" s="42"/>
      <c r="N23" s="620">
        <f t="shared" si="5"/>
        <v>0</v>
      </c>
      <c r="O23" s="18" t="e">
        <f>omkostninger!$K$34</f>
        <v>#DIV/0!</v>
      </c>
      <c r="P23" s="534" t="e">
        <f t="shared" si="6"/>
        <v>#DIV/0!</v>
      </c>
      <c r="Q23" s="59"/>
      <c r="R23" s="96"/>
    </row>
    <row r="24" spans="1:18" s="36" customFormat="1" x14ac:dyDescent="0.2">
      <c r="A24" s="217" t="s">
        <v>153</v>
      </c>
      <c r="B24" s="152"/>
      <c r="C24" s="218"/>
      <c r="D24" s="154"/>
      <c r="E24" s="144"/>
      <c r="F24" s="534">
        <f t="shared" si="0"/>
        <v>0</v>
      </c>
      <c r="G24" s="535">
        <f t="shared" si="1"/>
        <v>0</v>
      </c>
      <c r="H24" s="534">
        <f t="shared" si="2"/>
        <v>0</v>
      </c>
      <c r="I24" s="536">
        <f t="shared" si="3"/>
        <v>0</v>
      </c>
      <c r="J24" s="144"/>
      <c r="K24" s="537">
        <f t="shared" si="4"/>
        <v>0</v>
      </c>
      <c r="L24" s="41"/>
      <c r="M24" s="41"/>
      <c r="N24" s="620">
        <f t="shared" si="5"/>
        <v>0</v>
      </c>
      <c r="O24" s="18" t="e">
        <f>omkostninger!$K$34</f>
        <v>#DIV/0!</v>
      </c>
      <c r="P24" s="534" t="e">
        <f t="shared" si="6"/>
        <v>#DIV/0!</v>
      </c>
      <c r="Q24" s="97"/>
      <c r="R24" s="96"/>
    </row>
    <row r="25" spans="1:18" s="36" customFormat="1" x14ac:dyDescent="0.2">
      <c r="A25" s="196" t="s">
        <v>154</v>
      </c>
      <c r="B25" s="148"/>
      <c r="C25" s="216"/>
      <c r="D25" s="150"/>
      <c r="E25" s="146"/>
      <c r="F25" s="534">
        <f t="shared" si="0"/>
        <v>0</v>
      </c>
      <c r="G25" s="535">
        <f t="shared" si="1"/>
        <v>0</v>
      </c>
      <c r="H25" s="534">
        <f t="shared" si="2"/>
        <v>0</v>
      </c>
      <c r="I25" s="536">
        <f t="shared" si="3"/>
        <v>0</v>
      </c>
      <c r="J25" s="146"/>
      <c r="K25" s="537">
        <f t="shared" si="4"/>
        <v>0</v>
      </c>
      <c r="L25" s="40"/>
      <c r="M25" s="40"/>
      <c r="N25" s="620">
        <f t="shared" si="5"/>
        <v>0</v>
      </c>
      <c r="O25" s="18" t="e">
        <f>omkostninger!$K$34</f>
        <v>#DIV/0!</v>
      </c>
      <c r="P25" s="534" t="e">
        <f t="shared" si="6"/>
        <v>#DIV/0!</v>
      </c>
      <c r="Q25" s="59"/>
      <c r="R25" s="96"/>
    </row>
    <row r="26" spans="1:18" s="36" customFormat="1" x14ac:dyDescent="0.2">
      <c r="A26" s="217" t="s">
        <v>155</v>
      </c>
      <c r="B26" s="152"/>
      <c r="C26" s="218"/>
      <c r="D26" s="154"/>
      <c r="E26" s="144"/>
      <c r="F26" s="534">
        <f t="shared" si="0"/>
        <v>0</v>
      </c>
      <c r="G26" s="535">
        <f t="shared" si="1"/>
        <v>0</v>
      </c>
      <c r="H26" s="534">
        <f t="shared" si="2"/>
        <v>0</v>
      </c>
      <c r="I26" s="536">
        <f t="shared" si="3"/>
        <v>0</v>
      </c>
      <c r="J26" s="144"/>
      <c r="K26" s="537">
        <f t="shared" si="4"/>
        <v>0</v>
      </c>
      <c r="L26" s="41"/>
      <c r="M26" s="41"/>
      <c r="N26" s="620">
        <f t="shared" si="5"/>
        <v>0</v>
      </c>
      <c r="O26" s="18" t="e">
        <f>omkostninger!$K$34</f>
        <v>#DIV/0!</v>
      </c>
      <c r="P26" s="534" t="e">
        <f t="shared" si="6"/>
        <v>#DIV/0!</v>
      </c>
      <c r="Q26" s="97"/>
      <c r="R26" s="96"/>
    </row>
    <row r="27" spans="1:18" s="36" customFormat="1" x14ac:dyDescent="0.2">
      <c r="A27" s="219"/>
      <c r="B27" s="148"/>
      <c r="C27" s="216"/>
      <c r="D27" s="150"/>
      <c r="E27" s="146"/>
      <c r="F27" s="534">
        <f t="shared" si="0"/>
        <v>0</v>
      </c>
      <c r="G27" s="535">
        <f t="shared" si="1"/>
        <v>0</v>
      </c>
      <c r="H27" s="534">
        <f t="shared" si="2"/>
        <v>0</v>
      </c>
      <c r="I27" s="536">
        <f t="shared" si="3"/>
        <v>0</v>
      </c>
      <c r="J27" s="146"/>
      <c r="K27" s="537">
        <f t="shared" si="4"/>
        <v>0</v>
      </c>
      <c r="L27" s="40"/>
      <c r="M27" s="40"/>
      <c r="N27" s="620">
        <f t="shared" si="5"/>
        <v>0</v>
      </c>
      <c r="O27" s="18" t="e">
        <f>omkostninger!$K$34</f>
        <v>#DIV/0!</v>
      </c>
      <c r="P27" s="534" t="e">
        <f t="shared" si="6"/>
        <v>#DIV/0!</v>
      </c>
      <c r="Q27" s="59"/>
      <c r="R27" s="96"/>
    </row>
    <row r="28" spans="1:18" s="36" customFormat="1" x14ac:dyDescent="0.2">
      <c r="A28" s="217"/>
      <c r="B28" s="152"/>
      <c r="C28" s="218"/>
      <c r="D28" s="154"/>
      <c r="E28" s="144"/>
      <c r="F28" s="534">
        <f t="shared" si="0"/>
        <v>0</v>
      </c>
      <c r="G28" s="535">
        <f t="shared" si="1"/>
        <v>0</v>
      </c>
      <c r="H28" s="534">
        <f t="shared" si="2"/>
        <v>0</v>
      </c>
      <c r="I28" s="536">
        <f t="shared" si="3"/>
        <v>0</v>
      </c>
      <c r="J28" s="144"/>
      <c r="K28" s="537">
        <f t="shared" si="4"/>
        <v>0</v>
      </c>
      <c r="L28" s="41"/>
      <c r="M28" s="41"/>
      <c r="N28" s="620">
        <f t="shared" si="5"/>
        <v>0</v>
      </c>
      <c r="O28" s="18" t="e">
        <f>omkostninger!$K$34</f>
        <v>#DIV/0!</v>
      </c>
      <c r="P28" s="534" t="e">
        <f t="shared" si="6"/>
        <v>#DIV/0!</v>
      </c>
      <c r="Q28" s="97"/>
      <c r="R28" s="96"/>
    </row>
    <row r="29" spans="1:18" s="36" customFormat="1" x14ac:dyDescent="0.2">
      <c r="A29" s="219" t="s">
        <v>156</v>
      </c>
      <c r="B29" s="148"/>
      <c r="C29" s="216"/>
      <c r="D29" s="150"/>
      <c r="E29" s="146"/>
      <c r="F29" s="534">
        <f t="shared" si="0"/>
        <v>0</v>
      </c>
      <c r="G29" s="535">
        <f t="shared" si="1"/>
        <v>0</v>
      </c>
      <c r="H29" s="534">
        <f t="shared" si="2"/>
        <v>0</v>
      </c>
      <c r="I29" s="536">
        <f t="shared" si="3"/>
        <v>0</v>
      </c>
      <c r="J29" s="146"/>
      <c r="K29" s="537">
        <f t="shared" si="4"/>
        <v>0</v>
      </c>
      <c r="L29" s="40"/>
      <c r="M29" s="40"/>
      <c r="N29" s="620">
        <f t="shared" si="5"/>
        <v>0</v>
      </c>
      <c r="O29" s="18" t="e">
        <f>omkostninger!$K$34</f>
        <v>#DIV/0!</v>
      </c>
      <c r="P29" s="534" t="e">
        <f t="shared" si="6"/>
        <v>#DIV/0!</v>
      </c>
      <c r="Q29" s="59"/>
      <c r="R29" s="96"/>
    </row>
    <row r="30" spans="1:18" s="36" customFormat="1" x14ac:dyDescent="0.2">
      <c r="A30" s="217" t="s">
        <v>157</v>
      </c>
      <c r="B30" s="152"/>
      <c r="C30" s="218"/>
      <c r="D30" s="154"/>
      <c r="E30" s="144"/>
      <c r="F30" s="534">
        <f t="shared" si="0"/>
        <v>0</v>
      </c>
      <c r="G30" s="535">
        <f t="shared" si="1"/>
        <v>0</v>
      </c>
      <c r="H30" s="534">
        <f t="shared" si="2"/>
        <v>0</v>
      </c>
      <c r="I30" s="536">
        <f t="shared" si="3"/>
        <v>0</v>
      </c>
      <c r="J30" s="144"/>
      <c r="K30" s="537">
        <f t="shared" si="4"/>
        <v>0</v>
      </c>
      <c r="L30" s="41"/>
      <c r="M30" s="41"/>
      <c r="N30" s="620">
        <f t="shared" si="5"/>
        <v>0</v>
      </c>
      <c r="O30" s="18" t="e">
        <f>omkostninger!$K$34</f>
        <v>#DIV/0!</v>
      </c>
      <c r="P30" s="534" t="e">
        <f t="shared" si="6"/>
        <v>#DIV/0!</v>
      </c>
      <c r="Q30" s="97"/>
      <c r="R30" s="96"/>
    </row>
    <row r="31" spans="1:18" s="36" customFormat="1" x14ac:dyDescent="0.2">
      <c r="A31" s="196" t="s">
        <v>158</v>
      </c>
      <c r="B31" s="157"/>
      <c r="C31" s="220"/>
      <c r="D31" s="159"/>
      <c r="E31" s="145"/>
      <c r="F31" s="534">
        <f t="shared" si="0"/>
        <v>0</v>
      </c>
      <c r="G31" s="535">
        <f t="shared" si="1"/>
        <v>0</v>
      </c>
      <c r="H31" s="534">
        <f t="shared" si="2"/>
        <v>0</v>
      </c>
      <c r="I31" s="536">
        <f t="shared" si="3"/>
        <v>0</v>
      </c>
      <c r="J31" s="145"/>
      <c r="K31" s="537">
        <f t="shared" si="4"/>
        <v>0</v>
      </c>
      <c r="L31" s="42"/>
      <c r="M31" s="42"/>
      <c r="N31" s="620">
        <f t="shared" si="5"/>
        <v>0</v>
      </c>
      <c r="O31" s="18" t="e">
        <f>omkostninger!$K$34</f>
        <v>#DIV/0!</v>
      </c>
      <c r="P31" s="534" t="e">
        <f t="shared" si="6"/>
        <v>#DIV/0!</v>
      </c>
      <c r="Q31" s="59"/>
      <c r="R31" s="96"/>
    </row>
    <row r="32" spans="1:18" s="36" customFormat="1" ht="13.5" thickBot="1" x14ac:dyDescent="0.25">
      <c r="A32" s="221"/>
      <c r="B32" s="222"/>
      <c r="C32" s="223"/>
      <c r="D32" s="224"/>
      <c r="E32" s="225"/>
      <c r="F32" s="534">
        <f t="shared" si="0"/>
        <v>0</v>
      </c>
      <c r="G32" s="535">
        <f t="shared" si="1"/>
        <v>0</v>
      </c>
      <c r="H32" s="534">
        <f t="shared" si="2"/>
        <v>0</v>
      </c>
      <c r="I32" s="536">
        <f t="shared" si="3"/>
        <v>0</v>
      </c>
      <c r="J32" s="225"/>
      <c r="K32" s="537">
        <f t="shared" si="4"/>
        <v>0</v>
      </c>
      <c r="L32" s="41"/>
      <c r="M32" s="41"/>
      <c r="N32" s="620">
        <f t="shared" si="5"/>
        <v>0</v>
      </c>
      <c r="O32" s="18" t="e">
        <f>omkostninger!$K$34</f>
        <v>#DIV/0!</v>
      </c>
      <c r="P32" s="534" t="e">
        <f t="shared" si="6"/>
        <v>#DIV/0!</v>
      </c>
      <c r="Q32" s="98"/>
      <c r="R32" s="96"/>
    </row>
    <row r="33" spans="1:18" s="36" customFormat="1" ht="13.5" thickBot="1" x14ac:dyDescent="0.25">
      <c r="A33" s="226"/>
      <c r="B33" s="165"/>
      <c r="C33" s="166"/>
      <c r="D33" s="168"/>
      <c r="E33" s="167"/>
      <c r="F33" s="534">
        <f t="shared" si="0"/>
        <v>0</v>
      </c>
      <c r="G33" s="535">
        <f t="shared" si="1"/>
        <v>0</v>
      </c>
      <c r="H33" s="534">
        <f t="shared" si="2"/>
        <v>0</v>
      </c>
      <c r="I33" s="536">
        <f t="shared" si="3"/>
        <v>0</v>
      </c>
      <c r="J33" s="206"/>
      <c r="K33" s="537">
        <f t="shared" si="4"/>
        <v>0</v>
      </c>
      <c r="L33" s="39"/>
      <c r="M33" s="39"/>
      <c r="N33" s="620">
        <f t="shared" si="5"/>
        <v>0</v>
      </c>
      <c r="O33" s="18" t="e">
        <f>omkostninger!$K$34</f>
        <v>#DIV/0!</v>
      </c>
      <c r="P33" s="534" t="e">
        <f t="shared" si="6"/>
        <v>#DIV/0!</v>
      </c>
      <c r="Q33" s="99"/>
      <c r="R33" s="96"/>
    </row>
    <row r="34" spans="1:18" s="36" customFormat="1" ht="13.5" thickBot="1" x14ac:dyDescent="0.25">
      <c r="A34" s="109" t="s">
        <v>37</v>
      </c>
      <c r="B34"/>
      <c r="C34" s="26"/>
      <c r="D34" s="26"/>
      <c r="E34" s="27"/>
      <c r="F34" s="541">
        <f>SUM(F9:F33)</f>
        <v>0</v>
      </c>
      <c r="G34" s="541">
        <f>SUM(G9:G33)</f>
        <v>0</v>
      </c>
      <c r="H34" s="541">
        <f>SUM(H9:H33)</f>
        <v>0</v>
      </c>
      <c r="I34" s="715">
        <f>SUM(I9:I33)</f>
        <v>0</v>
      </c>
      <c r="J34" s="227"/>
      <c r="K34" s="541">
        <f>SUM(K9:K33)</f>
        <v>0</v>
      </c>
      <c r="L34" s="39"/>
      <c r="M34" s="39"/>
      <c r="N34" s="541">
        <f>SUM(N9:N33)</f>
        <v>0</v>
      </c>
      <c r="O34" s="25"/>
      <c r="P34" s="541" t="e">
        <f>SUM(P9:P33)</f>
        <v>#DIV/0!</v>
      </c>
      <c r="Q34" s="99"/>
      <c r="R34" s="96"/>
    </row>
    <row r="35" spans="1:18" s="36" customFormat="1" ht="13.5" thickBot="1" x14ac:dyDescent="0.25">
      <c r="A35" s="237"/>
      <c r="B35" s="238"/>
      <c r="C35" s="232"/>
      <c r="D35" s="232"/>
      <c r="E35" s="228"/>
      <c r="F35" s="232"/>
      <c r="G35" s="232"/>
      <c r="H35" s="232"/>
      <c r="I35" s="239"/>
      <c r="J35" s="228"/>
      <c r="K35" s="717"/>
      <c r="L35" s="240"/>
      <c r="M35" s="240"/>
      <c r="N35" s="728"/>
      <c r="O35" s="241"/>
      <c r="P35" s="717"/>
      <c r="Q35" s="28"/>
      <c r="R35" s="96"/>
    </row>
    <row r="36" spans="1:18" ht="20.25" x14ac:dyDescent="0.3">
      <c r="A36" s="233"/>
      <c r="B36" s="234"/>
      <c r="C36" s="234"/>
      <c r="D36" s="234"/>
      <c r="E36" s="181"/>
      <c r="F36" s="181"/>
      <c r="G36" s="181"/>
      <c r="H36" s="181"/>
      <c r="I36" s="181"/>
      <c r="J36" s="181"/>
      <c r="K36" s="718"/>
      <c r="L36" s="181"/>
      <c r="M36" s="181"/>
      <c r="N36" s="729"/>
      <c r="O36" s="186"/>
      <c r="P36" s="554"/>
      <c r="Q36" s="45"/>
    </row>
    <row r="37" spans="1:18" x14ac:dyDescent="0.2">
      <c r="A37" s="235"/>
      <c r="B37" s="235"/>
      <c r="C37" s="235"/>
      <c r="D37" s="235"/>
      <c r="E37" s="236"/>
      <c r="F37" s="187"/>
      <c r="G37" s="187"/>
      <c r="H37" s="187"/>
      <c r="I37" s="187"/>
      <c r="J37" s="187"/>
      <c r="K37" s="719"/>
      <c r="L37" s="187"/>
      <c r="M37" s="187"/>
      <c r="N37" s="719"/>
      <c r="O37" s="187"/>
      <c r="P37" s="556"/>
      <c r="Q37" s="9"/>
    </row>
    <row r="38" spans="1:18" x14ac:dyDescent="0.2">
      <c r="A38" s="235"/>
      <c r="B38" s="235"/>
      <c r="C38" s="235"/>
      <c r="D38" s="235"/>
      <c r="E38" s="236"/>
      <c r="F38" s="187"/>
      <c r="G38" s="187"/>
      <c r="H38" s="187"/>
      <c r="I38" s="187"/>
      <c r="J38" s="187"/>
      <c r="K38" s="719"/>
      <c r="L38" s="187"/>
      <c r="M38" s="187"/>
      <c r="N38" s="719"/>
      <c r="O38" s="187"/>
      <c r="P38" s="556"/>
      <c r="Q38" s="9"/>
    </row>
    <row r="39" spans="1:18" x14ac:dyDescent="0.2">
      <c r="A39" s="186"/>
      <c r="B39" s="184"/>
      <c r="C39" s="184"/>
      <c r="D39" s="184"/>
      <c r="E39" s="184"/>
      <c r="F39" s="184"/>
      <c r="G39" s="184"/>
      <c r="H39" s="184"/>
      <c r="I39" s="184"/>
      <c r="J39" s="184"/>
      <c r="K39" s="601"/>
      <c r="L39" s="184"/>
      <c r="M39" s="184"/>
      <c r="N39" s="601"/>
      <c r="O39" s="184"/>
    </row>
    <row r="40" spans="1:18" x14ac:dyDescent="0.2">
      <c r="A40" s="186"/>
      <c r="B40" s="184"/>
      <c r="C40" s="184"/>
      <c r="D40" s="184"/>
      <c r="E40" s="184"/>
      <c r="F40" s="184"/>
      <c r="G40" s="184"/>
      <c r="H40" s="184"/>
      <c r="I40" s="184"/>
      <c r="J40" s="184"/>
      <c r="K40" s="601"/>
      <c r="L40" s="184"/>
      <c r="M40" s="184"/>
      <c r="N40" s="601"/>
      <c r="O40" s="184"/>
    </row>
    <row r="41" spans="1:18" x14ac:dyDescent="0.2">
      <c r="A41" s="186"/>
      <c r="B41" s="184"/>
      <c r="C41" s="184"/>
      <c r="D41" s="184"/>
      <c r="E41" s="184"/>
      <c r="F41" s="184"/>
      <c r="G41" s="184"/>
      <c r="H41" s="184"/>
      <c r="I41" s="184"/>
      <c r="J41" s="184"/>
      <c r="K41" s="601"/>
      <c r="L41" s="184"/>
      <c r="M41" s="184"/>
      <c r="N41" s="601"/>
      <c r="O41" s="184"/>
    </row>
    <row r="42" spans="1:18" x14ac:dyDescent="0.2">
      <c r="A42" s="186"/>
      <c r="B42" s="184"/>
      <c r="C42" s="184"/>
      <c r="D42" s="184"/>
      <c r="E42" s="184"/>
      <c r="F42" s="184"/>
      <c r="G42" s="184"/>
      <c r="H42" s="184"/>
      <c r="I42" s="184"/>
      <c r="J42" s="184"/>
      <c r="K42" s="601"/>
      <c r="L42" s="184"/>
      <c r="M42" s="184"/>
      <c r="N42" s="601"/>
      <c r="O42" s="184"/>
    </row>
    <row r="43" spans="1:18" x14ac:dyDescent="0.2">
      <c r="A43" s="186"/>
      <c r="B43" s="184"/>
      <c r="C43" s="184"/>
      <c r="D43" s="184"/>
      <c r="E43" s="184"/>
      <c r="F43" s="184"/>
      <c r="G43" s="184"/>
      <c r="H43" s="184"/>
      <c r="I43" s="184"/>
      <c r="J43" s="184"/>
      <c r="K43" s="601"/>
      <c r="L43" s="184"/>
      <c r="M43" s="184"/>
      <c r="N43" s="601"/>
      <c r="O43" s="184"/>
    </row>
    <row r="44" spans="1:18" x14ac:dyDescent="0.2">
      <c r="A44" s="186"/>
      <c r="B44" s="184"/>
      <c r="C44" s="184"/>
      <c r="D44" s="184"/>
      <c r="E44" s="184"/>
      <c r="F44" s="184"/>
      <c r="G44" s="184"/>
      <c r="H44" s="184"/>
      <c r="I44" s="184"/>
      <c r="J44" s="184"/>
      <c r="K44" s="601"/>
      <c r="L44" s="184"/>
      <c r="M44" s="184"/>
      <c r="N44" s="601"/>
      <c r="O44" s="184"/>
    </row>
    <row r="45" spans="1:18" x14ac:dyDescent="0.2">
      <c r="A45" s="184"/>
      <c r="B45" s="184"/>
      <c r="C45" s="184"/>
      <c r="D45" s="184"/>
      <c r="E45" s="184"/>
      <c r="F45" s="184"/>
      <c r="G45" s="184"/>
      <c r="H45" s="184"/>
      <c r="I45" s="184"/>
      <c r="J45" s="184"/>
      <c r="K45" s="601"/>
      <c r="L45" s="184"/>
      <c r="M45" s="184"/>
      <c r="N45" s="601"/>
      <c r="O45" s="184"/>
    </row>
    <row r="46" spans="1:18" x14ac:dyDescent="0.2">
      <c r="A46" s="184"/>
      <c r="B46" s="184"/>
      <c r="C46" s="184"/>
      <c r="D46" s="184"/>
      <c r="E46" s="184"/>
      <c r="F46" s="184"/>
      <c r="G46" s="184"/>
      <c r="H46" s="184"/>
      <c r="I46" s="184"/>
      <c r="J46" s="184"/>
      <c r="K46" s="601"/>
      <c r="L46" s="184"/>
      <c r="M46" s="184"/>
      <c r="N46" s="601"/>
      <c r="O46" s="184"/>
    </row>
    <row r="47" spans="1:18" x14ac:dyDescent="0.2">
      <c r="A47" s="184"/>
      <c r="B47" s="184"/>
      <c r="C47" s="184"/>
      <c r="D47" s="184"/>
      <c r="E47" s="184"/>
      <c r="F47" s="184"/>
      <c r="G47" s="184"/>
      <c r="H47" s="184"/>
      <c r="I47" s="184"/>
      <c r="J47" s="184"/>
      <c r="K47" s="601"/>
      <c r="L47" s="184"/>
      <c r="M47" s="184"/>
      <c r="N47" s="601"/>
      <c r="O47" s="184"/>
    </row>
    <row r="48" spans="1:18" x14ac:dyDescent="0.2">
      <c r="A48" s="184"/>
      <c r="B48" s="184"/>
      <c r="C48" s="184"/>
      <c r="D48" s="184"/>
      <c r="E48" s="184"/>
      <c r="F48" s="184"/>
      <c r="G48" s="184"/>
      <c r="H48" s="184"/>
      <c r="I48" s="184"/>
      <c r="J48" s="184"/>
      <c r="K48" s="601"/>
      <c r="L48" s="184"/>
      <c r="M48" s="184"/>
      <c r="N48" s="601"/>
      <c r="O48" s="184"/>
    </row>
    <row r="49" spans="1:15" x14ac:dyDescent="0.2">
      <c r="A49" s="184"/>
      <c r="B49" s="184"/>
      <c r="C49" s="184"/>
      <c r="D49" s="184"/>
      <c r="E49" s="184"/>
      <c r="F49" s="184"/>
      <c r="G49" s="184"/>
      <c r="H49" s="184"/>
      <c r="I49" s="184"/>
      <c r="J49" s="184"/>
      <c r="K49" s="601"/>
      <c r="L49" s="184"/>
      <c r="M49" s="184"/>
      <c r="N49" s="601"/>
      <c r="O49" s="184"/>
    </row>
    <row r="50" spans="1:15" x14ac:dyDescent="0.2">
      <c r="A50" s="184"/>
      <c r="B50" s="184"/>
      <c r="C50" s="184"/>
      <c r="D50" s="184"/>
      <c r="E50" s="184"/>
      <c r="F50" s="184"/>
      <c r="G50" s="184"/>
      <c r="H50" s="184"/>
      <c r="I50" s="184"/>
      <c r="J50" s="184"/>
      <c r="K50" s="601"/>
      <c r="L50" s="184"/>
      <c r="M50" s="184"/>
      <c r="N50" s="601"/>
      <c r="O50" s="184"/>
    </row>
    <row r="51" spans="1:15" x14ac:dyDescent="0.2">
      <c r="A51" s="184"/>
      <c r="B51" s="184"/>
      <c r="C51" s="184"/>
      <c r="D51" s="184"/>
      <c r="E51" s="184"/>
      <c r="F51" s="184"/>
      <c r="G51" s="184"/>
      <c r="H51" s="184"/>
      <c r="I51" s="184"/>
      <c r="J51" s="184"/>
      <c r="K51" s="601"/>
      <c r="L51" s="184"/>
      <c r="M51" s="184"/>
      <c r="N51" s="601"/>
      <c r="O51" s="184"/>
    </row>
    <row r="52" spans="1:15" x14ac:dyDescent="0.2">
      <c r="A52" s="184"/>
      <c r="B52" s="184"/>
      <c r="C52" s="184"/>
      <c r="D52" s="184"/>
      <c r="E52" s="184"/>
      <c r="F52" s="184"/>
      <c r="G52" s="184"/>
      <c r="H52" s="184"/>
      <c r="I52" s="184"/>
      <c r="J52" s="184"/>
      <c r="K52" s="601"/>
      <c r="L52" s="184"/>
      <c r="M52" s="184"/>
      <c r="N52" s="601"/>
      <c r="O52" s="184"/>
    </row>
    <row r="53" spans="1:15" x14ac:dyDescent="0.2">
      <c r="A53" s="184"/>
      <c r="B53" s="184"/>
      <c r="C53" s="184"/>
      <c r="D53" s="184"/>
      <c r="E53" s="184"/>
      <c r="F53" s="184"/>
      <c r="G53" s="184"/>
      <c r="H53" s="184"/>
      <c r="I53" s="184"/>
      <c r="J53" s="184"/>
      <c r="K53" s="601"/>
      <c r="L53" s="184"/>
      <c r="M53" s="184"/>
      <c r="N53" s="601"/>
      <c r="O53" s="184"/>
    </row>
    <row r="54" spans="1:15" x14ac:dyDescent="0.2">
      <c r="A54" s="184"/>
      <c r="B54" s="184"/>
      <c r="C54" s="184"/>
      <c r="D54" s="184"/>
      <c r="E54" s="184"/>
      <c r="F54" s="184"/>
      <c r="G54" s="184"/>
      <c r="H54" s="184"/>
      <c r="I54" s="184"/>
      <c r="J54" s="184"/>
      <c r="K54" s="601"/>
      <c r="L54" s="184"/>
      <c r="M54" s="184"/>
      <c r="N54" s="601"/>
      <c r="O54" s="184"/>
    </row>
    <row r="55" spans="1:15" x14ac:dyDescent="0.2">
      <c r="A55" s="184"/>
      <c r="B55" s="184"/>
      <c r="C55" s="184"/>
      <c r="D55" s="184"/>
      <c r="E55" s="184"/>
      <c r="F55" s="184"/>
      <c r="G55" s="184"/>
      <c r="H55" s="184"/>
      <c r="I55" s="184"/>
      <c r="J55" s="184"/>
      <c r="K55" s="601"/>
      <c r="L55" s="184"/>
      <c r="M55" s="184"/>
      <c r="N55" s="601"/>
      <c r="O55" s="184"/>
    </row>
    <row r="56" spans="1:15" x14ac:dyDescent="0.2">
      <c r="A56" s="184"/>
      <c r="B56" s="184"/>
      <c r="C56" s="184"/>
      <c r="D56" s="184"/>
      <c r="E56" s="184"/>
      <c r="F56" s="184"/>
      <c r="G56" s="184"/>
      <c r="H56" s="184"/>
      <c r="I56" s="184"/>
      <c r="J56" s="184"/>
      <c r="K56" s="601"/>
      <c r="L56" s="184"/>
      <c r="M56" s="184"/>
      <c r="N56" s="601"/>
      <c r="O56" s="184"/>
    </row>
    <row r="57" spans="1:15" x14ac:dyDescent="0.2">
      <c r="A57" s="184"/>
      <c r="B57" s="184"/>
      <c r="C57" s="184"/>
      <c r="D57" s="184"/>
      <c r="E57" s="184"/>
      <c r="F57" s="184"/>
      <c r="G57" s="184"/>
      <c r="H57" s="184"/>
      <c r="I57" s="184"/>
      <c r="J57" s="184"/>
      <c r="K57" s="601"/>
      <c r="L57" s="184"/>
      <c r="M57" s="184"/>
      <c r="N57" s="601"/>
      <c r="O57" s="184"/>
    </row>
    <row r="58" spans="1:15" x14ac:dyDescent="0.2">
      <c r="A58" s="184"/>
      <c r="B58" s="184"/>
      <c r="C58" s="184"/>
      <c r="D58" s="184"/>
      <c r="E58" s="184"/>
      <c r="F58" s="184"/>
      <c r="G58" s="184"/>
      <c r="H58" s="184"/>
      <c r="I58" s="184"/>
      <c r="J58" s="184"/>
      <c r="K58" s="601"/>
      <c r="L58" s="184"/>
      <c r="M58" s="184"/>
      <c r="N58" s="601"/>
      <c r="O58" s="184"/>
    </row>
    <row r="59" spans="1:15" x14ac:dyDescent="0.2">
      <c r="A59" s="184"/>
      <c r="B59" s="184"/>
      <c r="C59" s="184"/>
      <c r="D59" s="184"/>
      <c r="E59" s="184"/>
      <c r="F59" s="184"/>
      <c r="G59" s="184"/>
      <c r="H59" s="184"/>
      <c r="I59" s="184"/>
      <c r="J59" s="184"/>
      <c r="K59" s="601"/>
      <c r="L59" s="184"/>
      <c r="M59" s="184"/>
      <c r="N59" s="601"/>
      <c r="O59" s="184"/>
    </row>
    <row r="60" spans="1:15" x14ac:dyDescent="0.2">
      <c r="A60" s="184"/>
      <c r="B60" s="184"/>
      <c r="C60" s="184"/>
      <c r="D60" s="184"/>
      <c r="E60" s="184"/>
      <c r="F60" s="184"/>
      <c r="G60" s="184"/>
      <c r="H60" s="184"/>
      <c r="I60" s="184"/>
      <c r="J60" s="184"/>
      <c r="K60" s="601"/>
      <c r="L60" s="184"/>
      <c r="M60" s="184"/>
      <c r="N60" s="601"/>
      <c r="O60" s="184"/>
    </row>
    <row r="61" spans="1:15" x14ac:dyDescent="0.2">
      <c r="A61" s="184"/>
      <c r="B61" s="184"/>
      <c r="C61" s="184"/>
      <c r="D61" s="184"/>
      <c r="E61" s="184"/>
      <c r="F61" s="184"/>
      <c r="G61" s="184"/>
      <c r="H61" s="184"/>
      <c r="I61" s="184"/>
      <c r="J61" s="184"/>
      <c r="K61" s="601"/>
      <c r="L61" s="184"/>
      <c r="M61" s="184"/>
      <c r="N61" s="601"/>
      <c r="O61" s="184"/>
    </row>
    <row r="62" spans="1:15" x14ac:dyDescent="0.2">
      <c r="A62" s="184"/>
      <c r="B62" s="184"/>
      <c r="C62" s="184"/>
      <c r="D62" s="184"/>
      <c r="E62" s="184"/>
      <c r="F62" s="184"/>
      <c r="G62" s="184"/>
      <c r="H62" s="184"/>
      <c r="I62" s="184"/>
      <c r="J62" s="184"/>
      <c r="K62" s="601"/>
      <c r="L62" s="184"/>
      <c r="M62" s="184"/>
      <c r="N62" s="601"/>
      <c r="O62" s="184"/>
    </row>
    <row r="63" spans="1:15" x14ac:dyDescent="0.2">
      <c r="A63" s="184"/>
      <c r="B63" s="184"/>
      <c r="C63" s="184"/>
      <c r="D63" s="184"/>
      <c r="E63" s="184"/>
      <c r="F63" s="184"/>
      <c r="G63" s="184"/>
      <c r="H63" s="184"/>
      <c r="I63" s="184"/>
      <c r="J63" s="184"/>
      <c r="K63" s="601"/>
      <c r="L63" s="184"/>
      <c r="M63" s="184"/>
      <c r="N63" s="601"/>
      <c r="O63" s="184"/>
    </row>
    <row r="64" spans="1:15" x14ac:dyDescent="0.2">
      <c r="A64" s="184"/>
      <c r="B64" s="184"/>
      <c r="C64" s="184"/>
      <c r="D64" s="184"/>
      <c r="E64" s="184"/>
      <c r="F64" s="184"/>
      <c r="G64" s="184"/>
      <c r="H64" s="184"/>
      <c r="I64" s="184"/>
      <c r="J64" s="184"/>
      <c r="K64" s="601"/>
      <c r="L64" s="184"/>
      <c r="M64" s="184"/>
      <c r="N64" s="601"/>
      <c r="O64" s="184"/>
    </row>
    <row r="65" spans="1:15" x14ac:dyDescent="0.2">
      <c r="A65" s="184"/>
      <c r="B65" s="184"/>
      <c r="C65" s="184"/>
      <c r="D65" s="184"/>
      <c r="E65" s="184"/>
      <c r="F65" s="184"/>
      <c r="G65" s="184"/>
      <c r="H65" s="184"/>
      <c r="I65" s="184"/>
      <c r="J65" s="184"/>
      <c r="K65" s="601"/>
      <c r="L65" s="184"/>
      <c r="M65" s="184"/>
      <c r="N65" s="601"/>
      <c r="O65" s="184"/>
    </row>
    <row r="66" spans="1:15" x14ac:dyDescent="0.2">
      <c r="A66" s="184"/>
      <c r="B66" s="184"/>
      <c r="C66" s="184"/>
      <c r="D66" s="184"/>
      <c r="E66" s="184"/>
      <c r="F66" s="184"/>
      <c r="G66" s="184"/>
      <c r="H66" s="184"/>
      <c r="I66" s="184"/>
      <c r="J66" s="184"/>
      <c r="K66" s="601"/>
      <c r="L66" s="184"/>
      <c r="M66" s="184"/>
      <c r="N66" s="601"/>
      <c r="O66" s="184"/>
    </row>
    <row r="67" spans="1:15" x14ac:dyDescent="0.2">
      <c r="A67" s="184"/>
      <c r="B67" s="184"/>
      <c r="C67" s="184"/>
      <c r="D67" s="184"/>
      <c r="E67" s="184"/>
      <c r="F67" s="184"/>
      <c r="G67" s="184"/>
      <c r="H67" s="184"/>
      <c r="I67" s="184"/>
      <c r="J67" s="184"/>
      <c r="K67" s="601"/>
      <c r="L67" s="184"/>
      <c r="M67" s="184"/>
      <c r="N67" s="601"/>
      <c r="O67" s="184"/>
    </row>
    <row r="68" spans="1:15" x14ac:dyDescent="0.2">
      <c r="A68" s="184"/>
      <c r="B68" s="184"/>
      <c r="C68" s="184"/>
      <c r="D68" s="184"/>
      <c r="E68" s="184"/>
      <c r="F68" s="184"/>
      <c r="G68" s="184"/>
      <c r="H68" s="184"/>
      <c r="I68" s="184"/>
      <c r="J68" s="184"/>
      <c r="K68" s="601"/>
      <c r="L68" s="184"/>
      <c r="M68" s="184"/>
      <c r="N68" s="601"/>
      <c r="O68" s="184"/>
    </row>
    <row r="69" spans="1:15" x14ac:dyDescent="0.2">
      <c r="A69" s="184"/>
      <c r="B69" s="184"/>
      <c r="C69" s="184"/>
      <c r="D69" s="184"/>
      <c r="E69" s="184"/>
      <c r="F69" s="184"/>
      <c r="G69" s="184"/>
      <c r="H69" s="184"/>
      <c r="I69" s="184"/>
      <c r="J69" s="184"/>
      <c r="K69" s="601"/>
      <c r="L69" s="184"/>
      <c r="M69" s="184"/>
      <c r="N69" s="601"/>
      <c r="O69" s="184"/>
    </row>
    <row r="70" spans="1:15" x14ac:dyDescent="0.2">
      <c r="A70" s="184"/>
      <c r="B70" s="184"/>
      <c r="C70" s="184"/>
      <c r="D70" s="184"/>
      <c r="E70" s="184"/>
      <c r="F70" s="184"/>
      <c r="G70" s="184"/>
      <c r="H70" s="184"/>
      <c r="I70" s="184"/>
      <c r="J70" s="184"/>
      <c r="K70" s="601"/>
      <c r="L70" s="184"/>
      <c r="M70" s="184"/>
      <c r="N70" s="601"/>
      <c r="O70" s="184"/>
    </row>
    <row r="71" spans="1:15" x14ac:dyDescent="0.2">
      <c r="A71" s="184"/>
      <c r="B71" s="184"/>
      <c r="C71" s="184"/>
      <c r="D71" s="184"/>
      <c r="E71" s="184"/>
      <c r="F71" s="184"/>
      <c r="G71" s="184"/>
      <c r="H71" s="184"/>
      <c r="I71" s="184"/>
      <c r="J71" s="184"/>
      <c r="K71" s="601"/>
      <c r="L71" s="184"/>
      <c r="M71" s="184"/>
      <c r="N71" s="601"/>
      <c r="O71" s="184"/>
    </row>
    <row r="72" spans="1:15" x14ac:dyDescent="0.2">
      <c r="A72" s="184"/>
      <c r="B72" s="184"/>
      <c r="C72" s="184"/>
      <c r="D72" s="184"/>
      <c r="E72" s="184"/>
      <c r="F72" s="184"/>
      <c r="G72" s="184"/>
      <c r="H72" s="184"/>
      <c r="I72" s="184"/>
      <c r="J72" s="184"/>
      <c r="K72" s="601"/>
      <c r="L72" s="184"/>
      <c r="M72" s="184"/>
      <c r="N72" s="601"/>
      <c r="O72" s="184"/>
    </row>
  </sheetData>
  <sheetProtection password="C48E" sheet="1" formatCells="0" formatColumns="0" formatRows="0" insertRows="0" insertHyperlinks="0" deleteRows="0" sort="0" autoFilter="0" pivotTables="0"/>
  <mergeCells count="9">
    <mergeCell ref="O2:P2"/>
    <mergeCell ref="O3:P3"/>
    <mergeCell ref="P4:Q5"/>
    <mergeCell ref="B7:B8"/>
    <mergeCell ref="E4:I5"/>
    <mergeCell ref="J4:K5"/>
    <mergeCell ref="L4:M5"/>
    <mergeCell ref="F1:H1"/>
    <mergeCell ref="F3:H3"/>
  </mergeCells>
  <phoneticPr fontId="10" type="noConversion"/>
  <hyperlinks>
    <hyperlink ref="A1" location="Forside!A1" display="Forside!A1"/>
  </hyperlinks>
  <pageMargins left="0.75" right="0.75" top="1" bottom="1" header="0.5" footer="0.5"/>
  <pageSetup paperSize="9" scale="9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0"/>
  <sheetViews>
    <sheetView zoomScale="90" zoomScaleNormal="90" workbookViewId="0">
      <selection activeCell="T14" sqref="T14"/>
    </sheetView>
  </sheetViews>
  <sheetFormatPr defaultRowHeight="12.75" x14ac:dyDescent="0.2"/>
  <cols>
    <col min="1" max="1" width="10.42578125" customWidth="1"/>
    <col min="2" max="2" width="22.42578125" customWidth="1"/>
    <col min="3" max="3" width="6" customWidth="1"/>
    <col min="6" max="9" width="9.42578125" bestFit="1" customWidth="1"/>
    <col min="11" max="11" width="9.42578125" bestFit="1" customWidth="1"/>
    <col min="13" max="14" width="9.42578125" bestFit="1" customWidth="1"/>
    <col min="15" max="15" width="9" customWidth="1"/>
    <col min="16" max="16" width="10.42578125" customWidth="1"/>
  </cols>
  <sheetData>
    <row r="1" spans="1:16" ht="21" thickBot="1" x14ac:dyDescent="0.35">
      <c r="A1" s="487" t="s">
        <v>186</v>
      </c>
      <c r="B1" s="521" t="s">
        <v>18</v>
      </c>
      <c r="C1" s="89"/>
      <c r="D1" s="89"/>
      <c r="E1" s="4"/>
      <c r="F1" s="841" t="s">
        <v>199</v>
      </c>
      <c r="G1" s="841"/>
      <c r="H1" s="841"/>
      <c r="I1" s="841"/>
      <c r="J1" s="4"/>
      <c r="K1" s="4" t="s">
        <v>69</v>
      </c>
      <c r="L1" s="4"/>
      <c r="M1" s="4"/>
      <c r="N1" s="5"/>
      <c r="O1" s="38"/>
      <c r="P1" s="83" t="s">
        <v>50</v>
      </c>
    </row>
    <row r="2" spans="1:16" ht="15.75" x14ac:dyDescent="0.25">
      <c r="A2" s="249"/>
      <c r="B2" s="235"/>
      <c r="C2" s="235"/>
      <c r="D2" s="235"/>
      <c r="E2" s="236"/>
      <c r="F2" s="187"/>
      <c r="G2" s="187"/>
      <c r="H2" s="186"/>
      <c r="I2" s="186"/>
      <c r="J2" s="186"/>
      <c r="K2" s="187"/>
      <c r="L2" s="187"/>
      <c r="M2" s="187"/>
      <c r="N2" s="510" t="s">
        <v>193</v>
      </c>
      <c r="O2" s="845">
        <f>Forside!N3</f>
        <v>0</v>
      </c>
      <c r="P2" s="846"/>
    </row>
    <row r="3" spans="1:16" ht="18.75" thickBot="1" x14ac:dyDescent="0.3">
      <c r="A3" s="250"/>
      <c r="B3" s="488" t="s">
        <v>56</v>
      </c>
      <c r="C3" s="251"/>
      <c r="D3" s="251"/>
      <c r="E3" s="252"/>
      <c r="F3" s="253"/>
      <c r="G3" s="842" t="str">
        <f>Forside!B3</f>
        <v>Navn  på byggesag</v>
      </c>
      <c r="H3" s="842"/>
      <c r="I3" s="842"/>
      <c r="J3" s="842"/>
      <c r="L3" s="253"/>
      <c r="M3" s="253"/>
      <c r="N3" s="522" t="s">
        <v>194</v>
      </c>
      <c r="O3" s="821">
        <f>Forside!N5</f>
        <v>0</v>
      </c>
      <c r="P3" s="822"/>
    </row>
    <row r="4" spans="1:16" x14ac:dyDescent="0.2">
      <c r="A4" s="95" t="s">
        <v>176</v>
      </c>
      <c r="B4" s="73">
        <f>omkostninger!F39</f>
        <v>180</v>
      </c>
      <c r="C4" s="73"/>
      <c r="D4" s="7"/>
      <c r="E4" s="765" t="s">
        <v>0</v>
      </c>
      <c r="F4" s="766"/>
      <c r="G4" s="766"/>
      <c r="H4" s="766"/>
      <c r="I4" s="767"/>
      <c r="J4" s="761" t="s">
        <v>1</v>
      </c>
      <c r="K4" s="771"/>
      <c r="L4" s="761" t="s">
        <v>2</v>
      </c>
      <c r="M4" s="771"/>
      <c r="N4" s="10"/>
      <c r="O4" s="10"/>
      <c r="P4" s="843" t="s">
        <v>3</v>
      </c>
    </row>
    <row r="5" spans="1:16" ht="13.5" thickBot="1" x14ac:dyDescent="0.25">
      <c r="A5" s="11"/>
      <c r="B5" s="12" t="s">
        <v>27</v>
      </c>
      <c r="C5" s="12"/>
      <c r="D5" s="12"/>
      <c r="E5" s="768"/>
      <c r="F5" s="769"/>
      <c r="G5" s="769"/>
      <c r="H5" s="769"/>
      <c r="I5" s="770"/>
      <c r="J5" s="772"/>
      <c r="K5" s="773"/>
      <c r="L5" s="772"/>
      <c r="M5" s="773"/>
      <c r="N5" s="14"/>
      <c r="O5" s="14"/>
      <c r="P5" s="844"/>
    </row>
    <row r="6" spans="1:16" ht="13.5" thickBot="1" x14ac:dyDescent="0.25">
      <c r="A6" s="96"/>
      <c r="B6" s="36"/>
      <c r="C6" s="36"/>
      <c r="D6" s="36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23"/>
    </row>
    <row r="7" spans="1:16" x14ac:dyDescent="0.2">
      <c r="A7" s="29" t="s">
        <v>4</v>
      </c>
      <c r="B7" s="748" t="s">
        <v>5</v>
      </c>
      <c r="C7" s="15" t="s">
        <v>6</v>
      </c>
      <c r="D7" s="31" t="s">
        <v>7</v>
      </c>
      <c r="E7" s="29" t="s">
        <v>44</v>
      </c>
      <c r="F7" s="15" t="s">
        <v>40</v>
      </c>
      <c r="G7" s="15" t="s">
        <v>46</v>
      </c>
      <c r="H7" s="15" t="s">
        <v>48</v>
      </c>
      <c r="I7" s="16" t="s">
        <v>9</v>
      </c>
      <c r="J7" s="29" t="s">
        <v>8</v>
      </c>
      <c r="K7" s="16" t="s">
        <v>10</v>
      </c>
      <c r="L7" s="29" t="s">
        <v>8</v>
      </c>
      <c r="M7" s="16" t="s">
        <v>11</v>
      </c>
      <c r="N7" s="15" t="s">
        <v>22</v>
      </c>
      <c r="O7" s="15" t="s">
        <v>12</v>
      </c>
      <c r="P7" s="16" t="s">
        <v>23</v>
      </c>
    </row>
    <row r="8" spans="1:16" ht="13.5" thickBot="1" x14ac:dyDescent="0.25">
      <c r="A8" s="30" t="s">
        <v>13</v>
      </c>
      <c r="B8" s="749"/>
      <c r="C8" s="17" t="s">
        <v>14</v>
      </c>
      <c r="D8" s="32" t="s">
        <v>15</v>
      </c>
      <c r="E8" s="30" t="s">
        <v>45</v>
      </c>
      <c r="F8" s="17" t="s">
        <v>20</v>
      </c>
      <c r="G8" s="17" t="s">
        <v>47</v>
      </c>
      <c r="H8" s="261">
        <v>0</v>
      </c>
      <c r="I8" s="262">
        <f>'Byggeplads til og afrigning'!I8</f>
        <v>0</v>
      </c>
      <c r="J8" s="30" t="s">
        <v>16</v>
      </c>
      <c r="K8" s="33"/>
      <c r="L8" s="30" t="s">
        <v>16</v>
      </c>
      <c r="M8" s="33" t="s">
        <v>17</v>
      </c>
      <c r="N8" s="17" t="s">
        <v>16</v>
      </c>
      <c r="O8" s="34"/>
      <c r="P8" s="33" t="s">
        <v>16</v>
      </c>
    </row>
    <row r="9" spans="1:16" x14ac:dyDescent="0.2">
      <c r="A9" s="229"/>
      <c r="B9" s="174"/>
      <c r="C9" s="149"/>
      <c r="D9" s="150"/>
      <c r="E9" s="146"/>
      <c r="F9" s="534">
        <f t="shared" ref="F9:F33" si="0">SUM(D9*E9/60)</f>
        <v>0</v>
      </c>
      <c r="G9" s="535">
        <f>SUM(F9*$B$4)</f>
        <v>0</v>
      </c>
      <c r="H9" s="534">
        <f>G9*$H$8</f>
        <v>0</v>
      </c>
      <c r="I9" s="536">
        <f>(G9+H9)*$I$8</f>
        <v>0</v>
      </c>
      <c r="J9" s="146"/>
      <c r="K9" s="536">
        <f>SUM(D9*J9)</f>
        <v>0</v>
      </c>
      <c r="L9" s="146"/>
      <c r="M9" s="536">
        <f>SUM(D9*L9)</f>
        <v>0</v>
      </c>
      <c r="N9" s="534">
        <f>SUM(G9+H9+I9+K9+M9)</f>
        <v>0</v>
      </c>
      <c r="O9" s="18" t="e">
        <f>omkostninger!K34</f>
        <v>#DIV/0!</v>
      </c>
      <c r="P9" s="20" t="e">
        <f>N9*O9</f>
        <v>#DIV/0!</v>
      </c>
    </row>
    <row r="10" spans="1:16" x14ac:dyDescent="0.2">
      <c r="A10" s="230"/>
      <c r="B10" s="155"/>
      <c r="C10" s="153"/>
      <c r="D10" s="154"/>
      <c r="E10" s="144"/>
      <c r="F10" s="534">
        <f>SUM(D10*E10/60)</f>
        <v>0</v>
      </c>
      <c r="G10" s="535">
        <f t="shared" ref="G10:G33" si="1">SUM(F10*$B$4)</f>
        <v>0</v>
      </c>
      <c r="H10" s="534">
        <f t="shared" ref="H10:H33" si="2">G10*$H$8</f>
        <v>0</v>
      </c>
      <c r="I10" s="536">
        <f t="shared" ref="I10:I33" si="3">(G10+H10)*$I$8</f>
        <v>0</v>
      </c>
      <c r="J10" s="144"/>
      <c r="K10" s="536">
        <f>SUM(D10*J10)</f>
        <v>0</v>
      </c>
      <c r="L10" s="144"/>
      <c r="M10" s="536">
        <f>SUM(D10*L10)</f>
        <v>0</v>
      </c>
      <c r="N10" s="534">
        <f t="shared" ref="N10:N33" si="4">SUM(G10+H10+I10+K10+M10)</f>
        <v>0</v>
      </c>
      <c r="O10" s="18" t="e">
        <f>omkostninger!K34</f>
        <v>#DIV/0!</v>
      </c>
      <c r="P10" s="20" t="e">
        <f t="shared" ref="P10:P33" si="5">N10*O10</f>
        <v>#DIV/0!</v>
      </c>
    </row>
    <row r="11" spans="1:16" x14ac:dyDescent="0.2">
      <c r="A11" s="229"/>
      <c r="B11" s="174"/>
      <c r="C11" s="149"/>
      <c r="D11" s="150"/>
      <c r="E11" s="146"/>
      <c r="F11" s="534">
        <f t="shared" si="0"/>
        <v>0</v>
      </c>
      <c r="G11" s="535">
        <f t="shared" si="1"/>
        <v>0</v>
      </c>
      <c r="H11" s="534">
        <f t="shared" si="2"/>
        <v>0</v>
      </c>
      <c r="I11" s="536">
        <f t="shared" si="3"/>
        <v>0</v>
      </c>
      <c r="J11" s="146"/>
      <c r="K11" s="536">
        <f t="shared" ref="K11:K32" si="6">SUM(D11*J11)</f>
        <v>0</v>
      </c>
      <c r="L11" s="161"/>
      <c r="M11" s="536">
        <f t="shared" ref="M11:M33" si="7">SUM(D11*L11)</f>
        <v>0</v>
      </c>
      <c r="N11" s="534">
        <f t="shared" si="4"/>
        <v>0</v>
      </c>
      <c r="O11" s="18" t="e">
        <f>omkostninger!K34</f>
        <v>#DIV/0!</v>
      </c>
      <c r="P11" s="20" t="e">
        <f t="shared" si="5"/>
        <v>#DIV/0!</v>
      </c>
    </row>
    <row r="12" spans="1:16" x14ac:dyDescent="0.2">
      <c r="A12" s="230"/>
      <c r="B12" s="155"/>
      <c r="C12" s="153"/>
      <c r="D12" s="154"/>
      <c r="E12" s="144"/>
      <c r="F12" s="534">
        <f t="shared" si="0"/>
        <v>0</v>
      </c>
      <c r="G12" s="535">
        <f t="shared" si="1"/>
        <v>0</v>
      </c>
      <c r="H12" s="534">
        <f t="shared" si="2"/>
        <v>0</v>
      </c>
      <c r="I12" s="536">
        <f t="shared" si="3"/>
        <v>0</v>
      </c>
      <c r="J12" s="144"/>
      <c r="K12" s="536">
        <f t="shared" si="6"/>
        <v>0</v>
      </c>
      <c r="L12" s="144"/>
      <c r="M12" s="536">
        <f t="shared" si="7"/>
        <v>0</v>
      </c>
      <c r="N12" s="534">
        <f t="shared" si="4"/>
        <v>0</v>
      </c>
      <c r="O12" s="18" t="e">
        <f>omkostninger!K34</f>
        <v>#DIV/0!</v>
      </c>
      <c r="P12" s="20" t="e">
        <f t="shared" si="5"/>
        <v>#DIV/0!</v>
      </c>
    </row>
    <row r="13" spans="1:16" x14ac:dyDescent="0.2">
      <c r="A13" s="229"/>
      <c r="B13" s="174"/>
      <c r="C13" s="149"/>
      <c r="D13" s="150"/>
      <c r="E13" s="146"/>
      <c r="F13" s="534">
        <f t="shared" si="0"/>
        <v>0</v>
      </c>
      <c r="G13" s="535">
        <f t="shared" si="1"/>
        <v>0</v>
      </c>
      <c r="H13" s="534">
        <f t="shared" si="2"/>
        <v>0</v>
      </c>
      <c r="I13" s="536">
        <f t="shared" si="3"/>
        <v>0</v>
      </c>
      <c r="J13" s="146"/>
      <c r="K13" s="536">
        <f t="shared" si="6"/>
        <v>0</v>
      </c>
      <c r="L13" s="146"/>
      <c r="M13" s="536">
        <f t="shared" si="7"/>
        <v>0</v>
      </c>
      <c r="N13" s="534">
        <f t="shared" si="4"/>
        <v>0</v>
      </c>
      <c r="O13" s="18" t="e">
        <f>omkostninger!K34</f>
        <v>#DIV/0!</v>
      </c>
      <c r="P13" s="20" t="e">
        <f t="shared" si="5"/>
        <v>#DIV/0!</v>
      </c>
    </row>
    <row r="14" spans="1:16" x14ac:dyDescent="0.2">
      <c r="A14" s="230"/>
      <c r="B14" s="155"/>
      <c r="C14" s="153"/>
      <c r="D14" s="154"/>
      <c r="E14" s="144"/>
      <c r="F14" s="534">
        <f t="shared" si="0"/>
        <v>0</v>
      </c>
      <c r="G14" s="535">
        <f t="shared" si="1"/>
        <v>0</v>
      </c>
      <c r="H14" s="534">
        <f t="shared" si="2"/>
        <v>0</v>
      </c>
      <c r="I14" s="536">
        <f t="shared" si="3"/>
        <v>0</v>
      </c>
      <c r="J14" s="144"/>
      <c r="K14" s="536">
        <f t="shared" si="6"/>
        <v>0</v>
      </c>
      <c r="L14" s="144"/>
      <c r="M14" s="536">
        <f t="shared" si="7"/>
        <v>0</v>
      </c>
      <c r="N14" s="534">
        <f t="shared" si="4"/>
        <v>0</v>
      </c>
      <c r="O14" s="18" t="e">
        <f>omkostninger!K34</f>
        <v>#DIV/0!</v>
      </c>
      <c r="P14" s="20" t="e">
        <f t="shared" si="5"/>
        <v>#DIV/0!</v>
      </c>
    </row>
    <row r="15" spans="1:16" x14ac:dyDescent="0.2">
      <c r="A15" s="229"/>
      <c r="B15" s="174"/>
      <c r="C15" s="149"/>
      <c r="D15" s="150"/>
      <c r="E15" s="146"/>
      <c r="F15" s="534">
        <f t="shared" si="0"/>
        <v>0</v>
      </c>
      <c r="G15" s="535">
        <f t="shared" si="1"/>
        <v>0</v>
      </c>
      <c r="H15" s="534">
        <f t="shared" si="2"/>
        <v>0</v>
      </c>
      <c r="I15" s="536">
        <f t="shared" si="3"/>
        <v>0</v>
      </c>
      <c r="J15" s="145"/>
      <c r="K15" s="536">
        <f t="shared" si="6"/>
        <v>0</v>
      </c>
      <c r="L15" s="146"/>
      <c r="M15" s="536">
        <f t="shared" si="7"/>
        <v>0</v>
      </c>
      <c r="N15" s="534">
        <f t="shared" si="4"/>
        <v>0</v>
      </c>
      <c r="O15" s="18" t="e">
        <f>omkostninger!K34</f>
        <v>#DIV/0!</v>
      </c>
      <c r="P15" s="20" t="e">
        <f t="shared" si="5"/>
        <v>#DIV/0!</v>
      </c>
    </row>
    <row r="16" spans="1:16" x14ac:dyDescent="0.2">
      <c r="A16" s="230"/>
      <c r="B16" s="155"/>
      <c r="C16" s="153"/>
      <c r="D16" s="154"/>
      <c r="E16" s="144"/>
      <c r="F16" s="534">
        <f t="shared" si="0"/>
        <v>0</v>
      </c>
      <c r="G16" s="535">
        <f t="shared" si="1"/>
        <v>0</v>
      </c>
      <c r="H16" s="534">
        <f t="shared" si="2"/>
        <v>0</v>
      </c>
      <c r="I16" s="536">
        <f t="shared" si="3"/>
        <v>0</v>
      </c>
      <c r="J16" s="144"/>
      <c r="K16" s="536">
        <f t="shared" si="6"/>
        <v>0</v>
      </c>
      <c r="L16" s="144"/>
      <c r="M16" s="536">
        <f t="shared" si="7"/>
        <v>0</v>
      </c>
      <c r="N16" s="534">
        <f t="shared" si="4"/>
        <v>0</v>
      </c>
      <c r="O16" s="18" t="e">
        <f>omkostninger!K34</f>
        <v>#DIV/0!</v>
      </c>
      <c r="P16" s="20" t="e">
        <f t="shared" si="5"/>
        <v>#DIV/0!</v>
      </c>
    </row>
    <row r="17" spans="1:16" x14ac:dyDescent="0.2">
      <c r="A17" s="229"/>
      <c r="B17" s="174"/>
      <c r="C17" s="149"/>
      <c r="D17" s="150"/>
      <c r="E17" s="146"/>
      <c r="F17" s="534">
        <f t="shared" si="0"/>
        <v>0</v>
      </c>
      <c r="G17" s="535">
        <f t="shared" si="1"/>
        <v>0</v>
      </c>
      <c r="H17" s="534">
        <f t="shared" si="2"/>
        <v>0</v>
      </c>
      <c r="I17" s="536">
        <f t="shared" si="3"/>
        <v>0</v>
      </c>
      <c r="J17" s="146"/>
      <c r="K17" s="536">
        <f t="shared" si="6"/>
        <v>0</v>
      </c>
      <c r="L17" s="146"/>
      <c r="M17" s="536">
        <f t="shared" si="7"/>
        <v>0</v>
      </c>
      <c r="N17" s="534">
        <f t="shared" si="4"/>
        <v>0</v>
      </c>
      <c r="O17" s="18" t="e">
        <f>omkostninger!K34</f>
        <v>#DIV/0!</v>
      </c>
      <c r="P17" s="20" t="e">
        <f t="shared" si="5"/>
        <v>#DIV/0!</v>
      </c>
    </row>
    <row r="18" spans="1:16" x14ac:dyDescent="0.2">
      <c r="A18" s="230"/>
      <c r="B18" s="155"/>
      <c r="C18" s="153"/>
      <c r="D18" s="154"/>
      <c r="E18" s="144"/>
      <c r="F18" s="534">
        <f t="shared" si="0"/>
        <v>0</v>
      </c>
      <c r="G18" s="535">
        <f t="shared" si="1"/>
        <v>0</v>
      </c>
      <c r="H18" s="534">
        <f t="shared" si="2"/>
        <v>0</v>
      </c>
      <c r="I18" s="536">
        <f t="shared" si="3"/>
        <v>0</v>
      </c>
      <c r="J18" s="144"/>
      <c r="K18" s="536">
        <f t="shared" si="6"/>
        <v>0</v>
      </c>
      <c r="L18" s="144"/>
      <c r="M18" s="536">
        <f t="shared" si="7"/>
        <v>0</v>
      </c>
      <c r="N18" s="534">
        <f t="shared" si="4"/>
        <v>0</v>
      </c>
      <c r="O18" s="18" t="e">
        <f>omkostninger!K34</f>
        <v>#DIV/0!</v>
      </c>
      <c r="P18" s="20" t="e">
        <f t="shared" si="5"/>
        <v>#DIV/0!</v>
      </c>
    </row>
    <row r="19" spans="1:16" x14ac:dyDescent="0.2">
      <c r="A19" s="229"/>
      <c r="B19" s="174"/>
      <c r="C19" s="149"/>
      <c r="D19" s="150"/>
      <c r="E19" s="146"/>
      <c r="F19" s="534">
        <f t="shared" si="0"/>
        <v>0</v>
      </c>
      <c r="G19" s="535">
        <f t="shared" si="1"/>
        <v>0</v>
      </c>
      <c r="H19" s="534">
        <f t="shared" si="2"/>
        <v>0</v>
      </c>
      <c r="I19" s="536">
        <f t="shared" si="3"/>
        <v>0</v>
      </c>
      <c r="J19" s="146"/>
      <c r="K19" s="536">
        <f t="shared" si="6"/>
        <v>0</v>
      </c>
      <c r="L19" s="146"/>
      <c r="M19" s="536">
        <f t="shared" si="7"/>
        <v>0</v>
      </c>
      <c r="N19" s="534">
        <f t="shared" si="4"/>
        <v>0</v>
      </c>
      <c r="O19" s="18" t="e">
        <f>omkostninger!K34</f>
        <v>#DIV/0!</v>
      </c>
      <c r="P19" s="20" t="e">
        <f t="shared" si="5"/>
        <v>#DIV/0!</v>
      </c>
    </row>
    <row r="20" spans="1:16" x14ac:dyDescent="0.2">
      <c r="A20" s="230"/>
      <c r="B20" s="155"/>
      <c r="C20" s="153"/>
      <c r="D20" s="154"/>
      <c r="E20" s="144"/>
      <c r="F20" s="534">
        <f t="shared" si="0"/>
        <v>0</v>
      </c>
      <c r="G20" s="535">
        <f t="shared" si="1"/>
        <v>0</v>
      </c>
      <c r="H20" s="534">
        <f t="shared" si="2"/>
        <v>0</v>
      </c>
      <c r="I20" s="536">
        <f t="shared" si="3"/>
        <v>0</v>
      </c>
      <c r="J20" s="144"/>
      <c r="K20" s="536">
        <f t="shared" si="6"/>
        <v>0</v>
      </c>
      <c r="L20" s="144"/>
      <c r="M20" s="536">
        <f t="shared" si="7"/>
        <v>0</v>
      </c>
      <c r="N20" s="534">
        <f t="shared" si="4"/>
        <v>0</v>
      </c>
      <c r="O20" s="18" t="e">
        <f>omkostninger!K34</f>
        <v>#DIV/0!</v>
      </c>
      <c r="P20" s="20" t="e">
        <f t="shared" si="5"/>
        <v>#DIV/0!</v>
      </c>
    </row>
    <row r="21" spans="1:16" x14ac:dyDescent="0.2">
      <c r="A21" s="229"/>
      <c r="B21" s="174"/>
      <c r="C21" s="149"/>
      <c r="D21" s="150"/>
      <c r="E21" s="146"/>
      <c r="F21" s="534">
        <f t="shared" si="0"/>
        <v>0</v>
      </c>
      <c r="G21" s="535">
        <f t="shared" si="1"/>
        <v>0</v>
      </c>
      <c r="H21" s="534">
        <f t="shared" si="2"/>
        <v>0</v>
      </c>
      <c r="I21" s="536">
        <f t="shared" si="3"/>
        <v>0</v>
      </c>
      <c r="J21" s="146"/>
      <c r="K21" s="536">
        <f t="shared" si="6"/>
        <v>0</v>
      </c>
      <c r="L21" s="146"/>
      <c r="M21" s="536">
        <f t="shared" si="7"/>
        <v>0</v>
      </c>
      <c r="N21" s="534">
        <f t="shared" si="4"/>
        <v>0</v>
      </c>
      <c r="O21" s="18" t="e">
        <f>omkostninger!K34</f>
        <v>#DIV/0!</v>
      </c>
      <c r="P21" s="20" t="e">
        <f t="shared" si="5"/>
        <v>#DIV/0!</v>
      </c>
    </row>
    <row r="22" spans="1:16" x14ac:dyDescent="0.2">
      <c r="A22" s="230"/>
      <c r="B22" s="155"/>
      <c r="C22" s="153"/>
      <c r="D22" s="154"/>
      <c r="E22" s="144"/>
      <c r="F22" s="534">
        <f t="shared" si="0"/>
        <v>0</v>
      </c>
      <c r="G22" s="535">
        <f t="shared" si="1"/>
        <v>0</v>
      </c>
      <c r="H22" s="534">
        <f t="shared" si="2"/>
        <v>0</v>
      </c>
      <c r="I22" s="536">
        <f t="shared" si="3"/>
        <v>0</v>
      </c>
      <c r="J22" s="144"/>
      <c r="K22" s="536">
        <f t="shared" si="6"/>
        <v>0</v>
      </c>
      <c r="L22" s="144"/>
      <c r="M22" s="536">
        <f t="shared" si="7"/>
        <v>0</v>
      </c>
      <c r="N22" s="534">
        <f t="shared" si="4"/>
        <v>0</v>
      </c>
      <c r="O22" s="18" t="e">
        <f>omkostninger!K34</f>
        <v>#DIV/0!</v>
      </c>
      <c r="P22" s="20" t="e">
        <f t="shared" si="5"/>
        <v>#DIV/0!</v>
      </c>
    </row>
    <row r="23" spans="1:16" x14ac:dyDescent="0.2">
      <c r="A23" s="229"/>
      <c r="B23" s="174"/>
      <c r="C23" s="158"/>
      <c r="D23" s="159"/>
      <c r="E23" s="145"/>
      <c r="F23" s="534">
        <f t="shared" si="0"/>
        <v>0</v>
      </c>
      <c r="G23" s="535">
        <f t="shared" si="1"/>
        <v>0</v>
      </c>
      <c r="H23" s="534">
        <f t="shared" si="2"/>
        <v>0</v>
      </c>
      <c r="I23" s="536">
        <f t="shared" si="3"/>
        <v>0</v>
      </c>
      <c r="J23" s="145"/>
      <c r="K23" s="536">
        <f t="shared" si="6"/>
        <v>0</v>
      </c>
      <c r="L23" s="145"/>
      <c r="M23" s="536">
        <f t="shared" si="7"/>
        <v>0</v>
      </c>
      <c r="N23" s="534">
        <f t="shared" si="4"/>
        <v>0</v>
      </c>
      <c r="O23" s="18" t="e">
        <f>omkostninger!K34</f>
        <v>#DIV/0!</v>
      </c>
      <c r="P23" s="20" t="e">
        <f t="shared" si="5"/>
        <v>#DIV/0!</v>
      </c>
    </row>
    <row r="24" spans="1:16" x14ac:dyDescent="0.2">
      <c r="A24" s="230"/>
      <c r="B24" s="155"/>
      <c r="C24" s="153"/>
      <c r="D24" s="154"/>
      <c r="E24" s="144"/>
      <c r="F24" s="534">
        <f t="shared" si="0"/>
        <v>0</v>
      </c>
      <c r="G24" s="535">
        <f t="shared" si="1"/>
        <v>0</v>
      </c>
      <c r="H24" s="534">
        <f t="shared" si="2"/>
        <v>0</v>
      </c>
      <c r="I24" s="536">
        <f t="shared" si="3"/>
        <v>0</v>
      </c>
      <c r="J24" s="144"/>
      <c r="K24" s="536">
        <f t="shared" si="6"/>
        <v>0</v>
      </c>
      <c r="L24" s="144"/>
      <c r="M24" s="536">
        <f t="shared" si="7"/>
        <v>0</v>
      </c>
      <c r="N24" s="534">
        <f t="shared" si="4"/>
        <v>0</v>
      </c>
      <c r="O24" s="18" t="e">
        <f>omkostninger!K34</f>
        <v>#DIV/0!</v>
      </c>
      <c r="P24" s="20" t="e">
        <f t="shared" si="5"/>
        <v>#DIV/0!</v>
      </c>
    </row>
    <row r="25" spans="1:16" x14ac:dyDescent="0.2">
      <c r="A25" s="229"/>
      <c r="B25" s="174"/>
      <c r="C25" s="149"/>
      <c r="D25" s="150"/>
      <c r="E25" s="146"/>
      <c r="F25" s="534">
        <f t="shared" si="0"/>
        <v>0</v>
      </c>
      <c r="G25" s="535">
        <f t="shared" si="1"/>
        <v>0</v>
      </c>
      <c r="H25" s="534">
        <f t="shared" si="2"/>
        <v>0</v>
      </c>
      <c r="I25" s="536">
        <f t="shared" si="3"/>
        <v>0</v>
      </c>
      <c r="J25" s="146"/>
      <c r="K25" s="536">
        <f t="shared" si="6"/>
        <v>0</v>
      </c>
      <c r="L25" s="146"/>
      <c r="M25" s="536">
        <f t="shared" si="7"/>
        <v>0</v>
      </c>
      <c r="N25" s="534">
        <f t="shared" si="4"/>
        <v>0</v>
      </c>
      <c r="O25" s="18" t="e">
        <f>omkostninger!K34</f>
        <v>#DIV/0!</v>
      </c>
      <c r="P25" s="20" t="e">
        <f t="shared" si="5"/>
        <v>#DIV/0!</v>
      </c>
    </row>
    <row r="26" spans="1:16" x14ac:dyDescent="0.2">
      <c r="A26" s="230"/>
      <c r="B26" s="155"/>
      <c r="C26" s="153"/>
      <c r="D26" s="154"/>
      <c r="E26" s="144"/>
      <c r="F26" s="534">
        <f t="shared" si="0"/>
        <v>0</v>
      </c>
      <c r="G26" s="535">
        <f t="shared" si="1"/>
        <v>0</v>
      </c>
      <c r="H26" s="534">
        <f t="shared" si="2"/>
        <v>0</v>
      </c>
      <c r="I26" s="536">
        <f t="shared" si="3"/>
        <v>0</v>
      </c>
      <c r="J26" s="144"/>
      <c r="K26" s="536">
        <f t="shared" si="6"/>
        <v>0</v>
      </c>
      <c r="L26" s="144"/>
      <c r="M26" s="536">
        <f t="shared" si="7"/>
        <v>0</v>
      </c>
      <c r="N26" s="534">
        <f t="shared" si="4"/>
        <v>0</v>
      </c>
      <c r="O26" s="18" t="e">
        <f>omkostninger!K34</f>
        <v>#DIV/0!</v>
      </c>
      <c r="P26" s="20" t="e">
        <f t="shared" si="5"/>
        <v>#DIV/0!</v>
      </c>
    </row>
    <row r="27" spans="1:16" x14ac:dyDescent="0.2">
      <c r="A27" s="229"/>
      <c r="B27" s="174"/>
      <c r="C27" s="149"/>
      <c r="D27" s="150"/>
      <c r="E27" s="146"/>
      <c r="F27" s="534">
        <f t="shared" si="0"/>
        <v>0</v>
      </c>
      <c r="G27" s="535">
        <f t="shared" si="1"/>
        <v>0</v>
      </c>
      <c r="H27" s="534">
        <f t="shared" si="2"/>
        <v>0</v>
      </c>
      <c r="I27" s="536">
        <f t="shared" si="3"/>
        <v>0</v>
      </c>
      <c r="J27" s="146"/>
      <c r="K27" s="536">
        <f t="shared" si="6"/>
        <v>0</v>
      </c>
      <c r="L27" s="146"/>
      <c r="M27" s="536">
        <f t="shared" si="7"/>
        <v>0</v>
      </c>
      <c r="N27" s="534">
        <f t="shared" si="4"/>
        <v>0</v>
      </c>
      <c r="O27" s="18" t="e">
        <f>omkostninger!K34</f>
        <v>#DIV/0!</v>
      </c>
      <c r="P27" s="20" t="e">
        <f t="shared" si="5"/>
        <v>#DIV/0!</v>
      </c>
    </row>
    <row r="28" spans="1:16" x14ac:dyDescent="0.2">
      <c r="A28" s="230"/>
      <c r="B28" s="155"/>
      <c r="C28" s="153"/>
      <c r="D28" s="154"/>
      <c r="E28" s="144"/>
      <c r="F28" s="534">
        <f t="shared" si="0"/>
        <v>0</v>
      </c>
      <c r="G28" s="535">
        <f t="shared" si="1"/>
        <v>0</v>
      </c>
      <c r="H28" s="534">
        <f t="shared" si="2"/>
        <v>0</v>
      </c>
      <c r="I28" s="536">
        <f t="shared" si="3"/>
        <v>0</v>
      </c>
      <c r="J28" s="144"/>
      <c r="K28" s="536">
        <f t="shared" si="6"/>
        <v>0</v>
      </c>
      <c r="L28" s="144"/>
      <c r="M28" s="536">
        <f t="shared" si="7"/>
        <v>0</v>
      </c>
      <c r="N28" s="534">
        <f t="shared" si="4"/>
        <v>0</v>
      </c>
      <c r="O28" s="18" t="e">
        <f>omkostninger!K34</f>
        <v>#DIV/0!</v>
      </c>
      <c r="P28" s="20" t="e">
        <f t="shared" si="5"/>
        <v>#DIV/0!</v>
      </c>
    </row>
    <row r="29" spans="1:16" x14ac:dyDescent="0.2">
      <c r="A29" s="229"/>
      <c r="B29" s="174"/>
      <c r="C29" s="149"/>
      <c r="D29" s="150"/>
      <c r="E29" s="146"/>
      <c r="F29" s="534">
        <f t="shared" si="0"/>
        <v>0</v>
      </c>
      <c r="G29" s="535">
        <f t="shared" si="1"/>
        <v>0</v>
      </c>
      <c r="H29" s="534">
        <f t="shared" si="2"/>
        <v>0</v>
      </c>
      <c r="I29" s="536">
        <f t="shared" si="3"/>
        <v>0</v>
      </c>
      <c r="J29" s="146"/>
      <c r="K29" s="536">
        <f t="shared" si="6"/>
        <v>0</v>
      </c>
      <c r="L29" s="146"/>
      <c r="M29" s="536">
        <f t="shared" si="7"/>
        <v>0</v>
      </c>
      <c r="N29" s="534">
        <f t="shared" si="4"/>
        <v>0</v>
      </c>
      <c r="O29" s="18" t="e">
        <f>omkostninger!K34</f>
        <v>#DIV/0!</v>
      </c>
      <c r="P29" s="20" t="e">
        <f t="shared" si="5"/>
        <v>#DIV/0!</v>
      </c>
    </row>
    <row r="30" spans="1:16" x14ac:dyDescent="0.2">
      <c r="A30" s="230"/>
      <c r="B30" s="155"/>
      <c r="C30" s="153"/>
      <c r="D30" s="154"/>
      <c r="E30" s="144"/>
      <c r="F30" s="534">
        <f t="shared" si="0"/>
        <v>0</v>
      </c>
      <c r="G30" s="535">
        <f t="shared" si="1"/>
        <v>0</v>
      </c>
      <c r="H30" s="534">
        <f t="shared" si="2"/>
        <v>0</v>
      </c>
      <c r="I30" s="536">
        <f t="shared" si="3"/>
        <v>0</v>
      </c>
      <c r="J30" s="144"/>
      <c r="K30" s="536">
        <f t="shared" si="6"/>
        <v>0</v>
      </c>
      <c r="L30" s="144"/>
      <c r="M30" s="536">
        <f t="shared" si="7"/>
        <v>0</v>
      </c>
      <c r="N30" s="534">
        <f t="shared" si="4"/>
        <v>0</v>
      </c>
      <c r="O30" s="18" t="e">
        <f>omkostninger!K34</f>
        <v>#DIV/0!</v>
      </c>
      <c r="P30" s="20" t="e">
        <f t="shared" si="5"/>
        <v>#DIV/0!</v>
      </c>
    </row>
    <row r="31" spans="1:16" x14ac:dyDescent="0.2">
      <c r="A31" s="229"/>
      <c r="B31" s="174"/>
      <c r="C31" s="158"/>
      <c r="D31" s="159"/>
      <c r="E31" s="145"/>
      <c r="F31" s="534">
        <f t="shared" si="0"/>
        <v>0</v>
      </c>
      <c r="G31" s="535">
        <f t="shared" si="1"/>
        <v>0</v>
      </c>
      <c r="H31" s="534">
        <f t="shared" si="2"/>
        <v>0</v>
      </c>
      <c r="I31" s="536">
        <f t="shared" si="3"/>
        <v>0</v>
      </c>
      <c r="J31" s="145"/>
      <c r="K31" s="536">
        <f t="shared" si="6"/>
        <v>0</v>
      </c>
      <c r="L31" s="145"/>
      <c r="M31" s="536">
        <f t="shared" si="7"/>
        <v>0</v>
      </c>
      <c r="N31" s="534">
        <f t="shared" si="4"/>
        <v>0</v>
      </c>
      <c r="O31" s="18" t="e">
        <f>omkostninger!K34</f>
        <v>#DIV/0!</v>
      </c>
      <c r="P31" s="20" t="e">
        <f t="shared" si="5"/>
        <v>#DIV/0!</v>
      </c>
    </row>
    <row r="32" spans="1:16" x14ac:dyDescent="0.2">
      <c r="A32" s="151"/>
      <c r="B32" s="155"/>
      <c r="C32" s="153"/>
      <c r="D32" s="154"/>
      <c r="E32" s="144"/>
      <c r="F32" s="534">
        <f t="shared" si="0"/>
        <v>0</v>
      </c>
      <c r="G32" s="535">
        <f t="shared" si="1"/>
        <v>0</v>
      </c>
      <c r="H32" s="534">
        <f t="shared" si="2"/>
        <v>0</v>
      </c>
      <c r="I32" s="536">
        <f t="shared" si="3"/>
        <v>0</v>
      </c>
      <c r="J32" s="144"/>
      <c r="K32" s="536">
        <f t="shared" si="6"/>
        <v>0</v>
      </c>
      <c r="L32" s="144"/>
      <c r="M32" s="536">
        <f t="shared" si="7"/>
        <v>0</v>
      </c>
      <c r="N32" s="534">
        <f t="shared" si="4"/>
        <v>0</v>
      </c>
      <c r="O32" s="18" t="e">
        <f>omkostninger!K34</f>
        <v>#DIV/0!</v>
      </c>
      <c r="P32" s="20" t="e">
        <f t="shared" si="5"/>
        <v>#DIV/0!</v>
      </c>
    </row>
    <row r="33" spans="1:16" ht="13.5" thickBot="1" x14ac:dyDescent="0.25">
      <c r="A33" s="147"/>
      <c r="B33" s="148"/>
      <c r="C33" s="149"/>
      <c r="D33" s="150"/>
      <c r="E33" s="146"/>
      <c r="F33" s="534">
        <f t="shared" si="0"/>
        <v>0</v>
      </c>
      <c r="G33" s="535">
        <f t="shared" si="1"/>
        <v>0</v>
      </c>
      <c r="H33" s="534">
        <f t="shared" si="2"/>
        <v>0</v>
      </c>
      <c r="I33" s="536">
        <f t="shared" si="3"/>
        <v>0</v>
      </c>
      <c r="J33" s="146"/>
      <c r="K33" s="536">
        <f>SUM(D33*J33)</f>
        <v>0</v>
      </c>
      <c r="L33" s="146"/>
      <c r="M33" s="536">
        <f t="shared" si="7"/>
        <v>0</v>
      </c>
      <c r="N33" s="534">
        <f t="shared" si="4"/>
        <v>0</v>
      </c>
      <c r="O33" s="18" t="e">
        <f>omkostninger!K34</f>
        <v>#DIV/0!</v>
      </c>
      <c r="P33" s="20" t="e">
        <f t="shared" si="5"/>
        <v>#DIV/0!</v>
      </c>
    </row>
    <row r="34" spans="1:16" ht="13.5" thickBot="1" x14ac:dyDescent="0.25">
      <c r="A34" s="254" t="s">
        <v>37</v>
      </c>
      <c r="B34" s="186"/>
      <c r="C34" s="255"/>
      <c r="D34" s="255"/>
      <c r="E34" s="160"/>
      <c r="F34" s="541">
        <f>SUM(F9:F33)</f>
        <v>0</v>
      </c>
      <c r="G34" s="541">
        <f>SUM(G9:G33)</f>
        <v>0</v>
      </c>
      <c r="H34" s="541">
        <f>SUM(H9:H33)</f>
        <v>0</v>
      </c>
      <c r="I34" s="541">
        <f>SUM(I9:I33)</f>
        <v>0</v>
      </c>
      <c r="J34" s="160"/>
      <c r="K34" s="541">
        <f>SUM(K9:K33)</f>
        <v>0</v>
      </c>
      <c r="L34" s="160"/>
      <c r="M34" s="541">
        <f>SUM(M9:M33)</f>
        <v>0</v>
      </c>
      <c r="N34" s="541">
        <f>SUM(N9:N33)</f>
        <v>0</v>
      </c>
      <c r="O34" s="39" t="e">
        <f>P34-N34</f>
        <v>#DIV/0!</v>
      </c>
      <c r="P34" s="35" t="e">
        <f>SUM(P9:P33)</f>
        <v>#DIV/0!</v>
      </c>
    </row>
    <row r="35" spans="1:16" ht="13.5" thickBot="1" x14ac:dyDescent="0.25">
      <c r="A35" s="256"/>
      <c r="B35" s="257"/>
      <c r="C35" s="258"/>
      <c r="D35" s="258"/>
      <c r="E35" s="173"/>
      <c r="F35" s="232"/>
      <c r="G35" s="232"/>
      <c r="H35" s="232"/>
      <c r="I35" s="239"/>
      <c r="J35" s="173"/>
      <c r="K35" s="714"/>
      <c r="L35" s="173"/>
      <c r="M35" s="239"/>
      <c r="N35" s="259"/>
      <c r="O35" s="260"/>
      <c r="P35" s="239"/>
    </row>
    <row r="36" spans="1:16" x14ac:dyDescent="0.2">
      <c r="A36" s="184"/>
      <c r="B36" s="184"/>
      <c r="C36" s="184"/>
      <c r="D36" s="184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4"/>
    </row>
    <row r="37" spans="1:16" x14ac:dyDescent="0.2">
      <c r="A37" s="184"/>
      <c r="B37" s="184"/>
      <c r="C37" s="184"/>
      <c r="D37" s="184"/>
      <c r="E37" s="184"/>
      <c r="F37" s="184"/>
      <c r="G37" s="184"/>
      <c r="H37" s="184"/>
      <c r="I37" s="184"/>
      <c r="J37" s="184"/>
      <c r="K37" s="184"/>
      <c r="L37" s="184"/>
      <c r="M37" s="184"/>
      <c r="N37" s="184"/>
      <c r="O37" s="184"/>
      <c r="P37" s="184"/>
    </row>
    <row r="38" spans="1:16" x14ac:dyDescent="0.2">
      <c r="A38" s="184"/>
      <c r="B38" s="184"/>
      <c r="C38" s="184"/>
      <c r="D38" s="184"/>
      <c r="E38" s="184"/>
      <c r="F38" s="184"/>
      <c r="G38" s="184"/>
      <c r="H38" s="184"/>
      <c r="I38" s="184"/>
      <c r="J38" s="184"/>
      <c r="K38" s="184"/>
      <c r="L38" s="184"/>
      <c r="M38" s="184"/>
      <c r="N38" s="184"/>
      <c r="O38" s="184"/>
      <c r="P38" s="184"/>
    </row>
    <row r="39" spans="1:16" x14ac:dyDescent="0.2">
      <c r="A39" s="184"/>
      <c r="B39" s="184"/>
      <c r="C39" s="184"/>
      <c r="D39" s="184"/>
      <c r="E39" s="184"/>
      <c r="F39" s="184"/>
      <c r="G39" s="184"/>
      <c r="H39" s="184"/>
      <c r="I39" s="184"/>
      <c r="J39" s="184"/>
      <c r="K39" s="184"/>
      <c r="L39" s="184"/>
      <c r="M39" s="184"/>
      <c r="N39" s="184"/>
      <c r="O39" s="184"/>
      <c r="P39" s="184"/>
    </row>
    <row r="40" spans="1:16" x14ac:dyDescent="0.2">
      <c r="A40" s="184"/>
      <c r="B40" s="184"/>
      <c r="C40" s="184"/>
      <c r="D40" s="184"/>
      <c r="E40" s="184"/>
      <c r="F40" s="184"/>
      <c r="G40" s="184"/>
      <c r="H40" s="184"/>
      <c r="I40" s="184"/>
      <c r="J40" s="184"/>
      <c r="K40" s="184"/>
      <c r="L40" s="184"/>
      <c r="M40" s="184"/>
      <c r="N40" s="184"/>
      <c r="O40" s="184"/>
      <c r="P40" s="184"/>
    </row>
    <row r="41" spans="1:16" x14ac:dyDescent="0.2">
      <c r="A41" s="184"/>
      <c r="B41" s="184"/>
      <c r="C41" s="184"/>
      <c r="D41" s="184"/>
      <c r="E41" s="184"/>
      <c r="F41" s="184"/>
      <c r="G41" s="184"/>
      <c r="H41" s="184"/>
      <c r="I41" s="184"/>
      <c r="J41" s="184"/>
      <c r="K41" s="184"/>
      <c r="L41" s="184"/>
      <c r="M41" s="184"/>
      <c r="N41" s="184"/>
      <c r="O41" s="184"/>
      <c r="P41" s="184"/>
    </row>
    <row r="42" spans="1:16" x14ac:dyDescent="0.2">
      <c r="A42" s="184"/>
      <c r="B42" s="184"/>
      <c r="C42" s="184"/>
      <c r="D42" s="184"/>
      <c r="E42" s="184"/>
      <c r="F42" s="184"/>
      <c r="G42" s="184"/>
      <c r="H42" s="184"/>
      <c r="I42" s="184"/>
      <c r="J42" s="184"/>
      <c r="K42" s="184"/>
      <c r="L42" s="184"/>
      <c r="M42" s="184"/>
      <c r="N42" s="184"/>
      <c r="O42" s="184"/>
      <c r="P42" s="184"/>
    </row>
    <row r="43" spans="1:16" x14ac:dyDescent="0.2">
      <c r="A43" s="184"/>
      <c r="B43" s="184"/>
      <c r="C43" s="184"/>
      <c r="D43" s="184"/>
      <c r="E43" s="184"/>
      <c r="F43" s="184"/>
      <c r="G43" s="184"/>
      <c r="H43" s="184"/>
      <c r="I43" s="184"/>
      <c r="J43" s="184"/>
      <c r="K43" s="184"/>
      <c r="L43" s="184"/>
      <c r="M43" s="184"/>
      <c r="N43" s="184"/>
      <c r="O43" s="184"/>
      <c r="P43" s="184"/>
    </row>
    <row r="44" spans="1:16" x14ac:dyDescent="0.2">
      <c r="A44" s="184"/>
      <c r="B44" s="184"/>
      <c r="C44" s="184"/>
      <c r="D44" s="184"/>
      <c r="E44" s="184"/>
      <c r="F44" s="184"/>
      <c r="G44" s="184"/>
      <c r="H44" s="184"/>
      <c r="I44" s="184"/>
      <c r="J44" s="184"/>
      <c r="K44" s="184"/>
      <c r="L44" s="184"/>
      <c r="M44" s="184"/>
      <c r="N44" s="184"/>
      <c r="O44" s="184"/>
      <c r="P44" s="184"/>
    </row>
    <row r="45" spans="1:16" x14ac:dyDescent="0.2">
      <c r="A45" s="184"/>
      <c r="B45" s="184"/>
      <c r="C45" s="184"/>
      <c r="D45" s="184"/>
      <c r="E45" s="184"/>
      <c r="F45" s="184"/>
      <c r="G45" s="184"/>
      <c r="H45" s="184"/>
      <c r="I45" s="184"/>
      <c r="J45" s="184"/>
      <c r="K45" s="184"/>
      <c r="L45" s="184"/>
      <c r="M45" s="184"/>
      <c r="N45" s="184"/>
      <c r="O45" s="184"/>
      <c r="P45" s="184"/>
    </row>
    <row r="46" spans="1:16" x14ac:dyDescent="0.2">
      <c r="A46" s="184"/>
      <c r="B46" s="184"/>
      <c r="C46" s="184"/>
      <c r="D46" s="184"/>
      <c r="E46" s="184"/>
      <c r="F46" s="184"/>
      <c r="G46" s="184"/>
      <c r="H46" s="184"/>
      <c r="I46" s="184"/>
      <c r="J46" s="184"/>
      <c r="K46" s="184"/>
      <c r="L46" s="184"/>
      <c r="M46" s="184"/>
      <c r="N46" s="184"/>
      <c r="O46" s="184"/>
      <c r="P46" s="184"/>
    </row>
    <row r="47" spans="1:16" x14ac:dyDescent="0.2">
      <c r="A47" s="184"/>
      <c r="B47" s="184"/>
      <c r="C47" s="184"/>
      <c r="D47" s="184"/>
      <c r="E47" s="184"/>
      <c r="F47" s="184"/>
      <c r="G47" s="184"/>
      <c r="H47" s="184"/>
      <c r="I47" s="184"/>
      <c r="J47" s="184"/>
      <c r="K47" s="184"/>
      <c r="L47" s="184"/>
      <c r="M47" s="184"/>
      <c r="N47" s="184"/>
      <c r="O47" s="184"/>
      <c r="P47" s="184"/>
    </row>
    <row r="48" spans="1:16" x14ac:dyDescent="0.2">
      <c r="A48" s="184"/>
      <c r="B48" s="184"/>
      <c r="C48" s="184"/>
      <c r="D48" s="184"/>
      <c r="E48" s="184"/>
      <c r="F48" s="184"/>
      <c r="G48" s="184"/>
      <c r="H48" s="184"/>
      <c r="I48" s="184"/>
      <c r="J48" s="184"/>
      <c r="K48" s="184"/>
      <c r="L48" s="184"/>
      <c r="M48" s="184"/>
      <c r="N48" s="184"/>
      <c r="O48" s="184"/>
      <c r="P48" s="184"/>
    </row>
    <row r="49" spans="1:16" x14ac:dyDescent="0.2">
      <c r="A49" s="184"/>
      <c r="B49" s="184"/>
      <c r="C49" s="184"/>
      <c r="D49" s="184"/>
      <c r="E49" s="184"/>
      <c r="F49" s="184"/>
      <c r="G49" s="184"/>
      <c r="H49" s="184"/>
      <c r="I49" s="184"/>
      <c r="J49" s="184"/>
      <c r="K49" s="184"/>
      <c r="L49" s="184"/>
      <c r="M49" s="184"/>
      <c r="N49" s="184"/>
      <c r="O49" s="184"/>
      <c r="P49" s="184"/>
    </row>
    <row r="50" spans="1:16" x14ac:dyDescent="0.2">
      <c r="A50" s="184"/>
      <c r="B50" s="184"/>
      <c r="C50" s="184"/>
      <c r="D50" s="184"/>
      <c r="E50" s="184"/>
      <c r="F50" s="184"/>
      <c r="G50" s="184"/>
      <c r="H50" s="184"/>
      <c r="I50" s="184"/>
      <c r="J50" s="184"/>
      <c r="K50" s="184"/>
      <c r="L50" s="184"/>
      <c r="M50" s="184"/>
      <c r="N50" s="184"/>
      <c r="O50" s="184"/>
      <c r="P50" s="184"/>
    </row>
    <row r="51" spans="1:16" x14ac:dyDescent="0.2">
      <c r="A51" s="184"/>
      <c r="B51" s="184"/>
      <c r="C51" s="184"/>
      <c r="D51" s="184"/>
      <c r="E51" s="184"/>
      <c r="F51" s="184"/>
      <c r="G51" s="184"/>
      <c r="H51" s="184"/>
      <c r="I51" s="184"/>
      <c r="J51" s="184"/>
      <c r="K51" s="184"/>
      <c r="L51" s="184"/>
      <c r="M51" s="184"/>
      <c r="N51" s="184"/>
      <c r="O51" s="184"/>
      <c r="P51" s="184"/>
    </row>
    <row r="52" spans="1:16" x14ac:dyDescent="0.2">
      <c r="A52" s="184"/>
      <c r="B52" s="184"/>
      <c r="C52" s="184"/>
      <c r="D52" s="184"/>
      <c r="E52" s="184"/>
      <c r="F52" s="184"/>
      <c r="G52" s="184"/>
      <c r="H52" s="184"/>
      <c r="I52" s="184"/>
      <c r="J52" s="184"/>
      <c r="K52" s="184"/>
      <c r="L52" s="184"/>
      <c r="M52" s="184"/>
      <c r="N52" s="184"/>
      <c r="O52" s="184"/>
      <c r="P52" s="184"/>
    </row>
    <row r="53" spans="1:16" x14ac:dyDescent="0.2">
      <c r="A53" s="184"/>
      <c r="B53" s="184"/>
      <c r="C53" s="184"/>
      <c r="D53" s="184"/>
      <c r="E53" s="184"/>
      <c r="F53" s="184"/>
      <c r="G53" s="184"/>
      <c r="H53" s="184"/>
      <c r="I53" s="184"/>
      <c r="J53" s="184"/>
      <c r="K53" s="184"/>
      <c r="L53" s="184"/>
      <c r="M53" s="184"/>
      <c r="N53" s="184"/>
      <c r="O53" s="184"/>
      <c r="P53" s="184"/>
    </row>
    <row r="54" spans="1:16" x14ac:dyDescent="0.2">
      <c r="A54" s="184"/>
      <c r="B54" s="184"/>
      <c r="C54" s="184"/>
      <c r="D54" s="184"/>
      <c r="E54" s="184"/>
      <c r="F54" s="184"/>
      <c r="G54" s="184"/>
      <c r="H54" s="184"/>
      <c r="I54" s="184"/>
      <c r="J54" s="184"/>
      <c r="K54" s="184"/>
      <c r="L54" s="184"/>
      <c r="M54" s="184"/>
      <c r="N54" s="184"/>
      <c r="O54" s="184"/>
      <c r="P54" s="184"/>
    </row>
    <row r="55" spans="1:16" x14ac:dyDescent="0.2">
      <c r="A55" s="184"/>
      <c r="B55" s="184"/>
      <c r="C55" s="184"/>
      <c r="D55" s="184"/>
      <c r="E55" s="184"/>
      <c r="F55" s="184"/>
      <c r="G55" s="184"/>
      <c r="H55" s="184"/>
      <c r="I55" s="184"/>
      <c r="J55" s="184"/>
      <c r="K55" s="184"/>
      <c r="L55" s="184"/>
      <c r="M55" s="184"/>
      <c r="N55" s="184"/>
      <c r="O55" s="184"/>
      <c r="P55" s="184"/>
    </row>
    <row r="56" spans="1:16" x14ac:dyDescent="0.2">
      <c r="A56" s="184"/>
      <c r="B56" s="184"/>
      <c r="C56" s="184"/>
      <c r="D56" s="184"/>
      <c r="E56" s="184"/>
      <c r="F56" s="184"/>
      <c r="G56" s="184"/>
      <c r="H56" s="184"/>
      <c r="I56" s="184"/>
      <c r="J56" s="184"/>
      <c r="K56" s="184"/>
      <c r="L56" s="184"/>
      <c r="M56" s="184"/>
      <c r="N56" s="184"/>
      <c r="O56" s="184"/>
      <c r="P56" s="184"/>
    </row>
    <row r="57" spans="1:16" x14ac:dyDescent="0.2">
      <c r="A57" s="184"/>
      <c r="B57" s="184"/>
      <c r="C57" s="184"/>
      <c r="D57" s="184"/>
      <c r="E57" s="184"/>
      <c r="F57" s="184"/>
      <c r="G57" s="184"/>
      <c r="H57" s="184"/>
      <c r="I57" s="184"/>
      <c r="J57" s="184"/>
      <c r="K57" s="184"/>
      <c r="L57" s="184"/>
      <c r="M57" s="184"/>
      <c r="N57" s="184"/>
      <c r="O57" s="184"/>
      <c r="P57" s="184"/>
    </row>
    <row r="58" spans="1:16" x14ac:dyDescent="0.2">
      <c r="A58" s="184"/>
      <c r="B58" s="184"/>
      <c r="C58" s="184"/>
      <c r="D58" s="184"/>
      <c r="E58" s="184"/>
      <c r="F58" s="184"/>
      <c r="G58" s="184"/>
      <c r="H58" s="184"/>
      <c r="I58" s="184"/>
      <c r="J58" s="184"/>
      <c r="K58" s="184"/>
      <c r="L58" s="184"/>
      <c r="M58" s="184"/>
      <c r="N58" s="184"/>
      <c r="O58" s="184"/>
      <c r="P58" s="184"/>
    </row>
    <row r="59" spans="1:16" x14ac:dyDescent="0.2">
      <c r="A59" s="184"/>
      <c r="B59" s="184"/>
      <c r="C59" s="184"/>
      <c r="D59" s="184"/>
      <c r="E59" s="184"/>
      <c r="F59" s="184"/>
      <c r="G59" s="184"/>
      <c r="H59" s="184"/>
      <c r="I59" s="184"/>
      <c r="J59" s="184"/>
      <c r="K59" s="184"/>
      <c r="L59" s="184"/>
      <c r="M59" s="184"/>
      <c r="N59" s="184"/>
      <c r="O59" s="184"/>
      <c r="P59" s="184"/>
    </row>
    <row r="60" spans="1:16" x14ac:dyDescent="0.2">
      <c r="A60" s="184"/>
      <c r="B60" s="184"/>
      <c r="C60" s="184"/>
      <c r="D60" s="184"/>
      <c r="E60" s="184"/>
      <c r="F60" s="184"/>
      <c r="G60" s="184"/>
      <c r="H60" s="184"/>
      <c r="I60" s="184"/>
      <c r="J60" s="184"/>
      <c r="K60" s="184"/>
      <c r="L60" s="184"/>
      <c r="M60" s="184"/>
      <c r="N60" s="184"/>
      <c r="O60" s="184"/>
      <c r="P60" s="184"/>
    </row>
  </sheetData>
  <sheetProtection password="C48E" sheet="1" formatCells="0" formatColumns="0" formatRows="0" insertRows="0" insertHyperlinks="0" deleteRows="0" sort="0" autoFilter="0" pivotTables="0"/>
  <mergeCells count="9">
    <mergeCell ref="F1:I1"/>
    <mergeCell ref="G3:J3"/>
    <mergeCell ref="P4:P5"/>
    <mergeCell ref="B7:B8"/>
    <mergeCell ref="E4:I5"/>
    <mergeCell ref="J4:K5"/>
    <mergeCell ref="L4:M5"/>
    <mergeCell ref="O2:P2"/>
    <mergeCell ref="O3:P3"/>
  </mergeCells>
  <phoneticPr fontId="10" type="noConversion"/>
  <dataValidations disablePrompts="1" count="2">
    <dataValidation allowBlank="1" showInputMessage="1" showErrorMessage="1" prompt="Der er ingen dagløn på vinterarbejde" sqref="H8"/>
    <dataValidation allowBlank="1" showInputMessage="1" showErrorMessage="1" prompt="Timelønnen skal passe med timelønsberegningen" sqref="P9"/>
  </dataValidations>
  <hyperlinks>
    <hyperlink ref="A1" location="Forside!A1" display="Forside!A1"/>
  </hyperlinks>
  <pageMargins left="0" right="0" top="0.98425196850393704" bottom="0.98425196850393704" header="0.11811023622047245" footer="0"/>
  <pageSetup paperSize="9" scale="90" orientation="landscape" horizontalDpi="4294967293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1D670100CC9C7469B5B89DD49D48D05" ma:contentTypeVersion="1" ma:contentTypeDescription="Opret et nyt dokument." ma:contentTypeScope="" ma:versionID="8ecdfd9a56f1052ae90bfa3c03d180b2">
  <xsd:schema xmlns:xsd="http://www.w3.org/2001/XMLSchema" xmlns:p="http://schemas.microsoft.com/office/2006/metadata/properties" xmlns:ns1="http://schemas.microsoft.com/sharepoint/v3" targetNamespace="http://schemas.microsoft.com/office/2006/metadata/properties" ma:root="true" ma:fieldsID="83157c71bfdf2c810f220221625600d6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PublishingStartDate" ma:index="8" nillable="true" ma:displayName="Startdato for planlægning" ma:description="" ma:hidden="true" ma:internalName="PublishingStartDate">
      <xsd:simpleType>
        <xsd:restriction base="dms:Unknown"/>
      </xsd:simpleType>
    </xsd:element>
    <xsd:element name="PublishingExpirationDate" ma:index="9" nillable="true" ma:displayName="Slutdato for planlægning" ma:description="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 ma:readOnly="tru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A0C2D29-9D14-4697-A2F5-C083CCE03EE8}">
  <ds:schemaRefs>
    <ds:schemaRef ds:uri="http://purl.org/dc/elements/1.1/"/>
    <ds:schemaRef ds:uri="http://schemas.microsoft.com/office/2006/metadata/properties"/>
    <ds:schemaRef ds:uri="http://schemas.microsoft.com/sharepoint/v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purl.org/dc/dcmitype/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BD265985-8674-4CA4-A85B-2D88B85E709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24F7F63C-4C27-4A2B-A714-3B532651B2D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6</vt:i4>
      </vt:variant>
      <vt:variant>
        <vt:lpstr>Navngivne områder</vt:lpstr>
      </vt:variant>
      <vt:variant>
        <vt:i4>1</vt:i4>
      </vt:variant>
    </vt:vector>
  </HeadingPairs>
  <TitlesOfParts>
    <vt:vector size="7" baseType="lpstr">
      <vt:lpstr>Betonarbejdet</vt:lpstr>
      <vt:lpstr>omkostninger</vt:lpstr>
      <vt:lpstr>Forside</vt:lpstr>
      <vt:lpstr>Byggeplads drift</vt:lpstr>
      <vt:lpstr>Byggeplads til og afrigning</vt:lpstr>
      <vt:lpstr>Vinterliste</vt:lpstr>
      <vt:lpstr>Forside!Udskriftsområde</vt:lpstr>
    </vt:vector>
  </TitlesOfParts>
  <Company>Denmark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Benny Olsen</dc:creator>
  <cp:lastModifiedBy>VIA University College</cp:lastModifiedBy>
  <cp:lastPrinted>2009-10-04T06:07:06Z</cp:lastPrinted>
  <dcterms:created xsi:type="dcterms:W3CDTF">2005-02-21T08:20:00Z</dcterms:created>
  <dcterms:modified xsi:type="dcterms:W3CDTF">2014-07-01T22:48:13Z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